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obin.evans\OneDrive - Norfolk County Council\Desktop\OBC DOCS\Economic Appraisal Report\"/>
    </mc:Choice>
  </mc:AlternateContent>
  <xr:revisionPtr revIDLastSave="0" documentId="13_ncr:1_{9F8EB34D-1F18-4D65-A5EB-7A0AEB305CF0}" xr6:coauthVersionLast="46" xr6:coauthVersionMax="46" xr10:uidLastSave="{00000000-0000-0000-0000-000000000000}"/>
  <bookViews>
    <workbookView xWindow="-28920" yWindow="-120" windowWidth="29040" windowHeight="15840" activeTab="1" xr2:uid="{34837596-34A9-4524-874D-7C1A44845DCF}"/>
  </bookViews>
  <sheets>
    <sheet name="Core Growth Sens - TEE" sheetId="1" r:id="rId1"/>
    <sheet name="Core Growth Sens - PA" sheetId="2" r:id="rId2"/>
    <sheet name="Core Growth Sens - AMCB"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 l="1"/>
  <c r="H31" i="1"/>
  <c r="H24" i="1"/>
  <c r="H23" i="1"/>
  <c r="H16" i="1"/>
  <c r="H15" i="1"/>
  <c r="H34" i="2"/>
  <c r="H27" i="2"/>
  <c r="H33" i="2" s="1"/>
  <c r="G28" i="3"/>
  <c r="O41" i="1" l="1"/>
  <c r="N41" i="1"/>
  <c r="M41" i="1"/>
  <c r="L41" i="1"/>
  <c r="H41" i="1"/>
  <c r="O35" i="1"/>
  <c r="N35" i="1"/>
  <c r="M35" i="1"/>
  <c r="L35" i="1"/>
  <c r="K35" i="1"/>
  <c r="J35" i="1"/>
  <c r="H35" i="1"/>
  <c r="O27" i="1"/>
  <c r="N27" i="1"/>
  <c r="M27" i="1"/>
  <c r="L27" i="1"/>
  <c r="J27" i="1"/>
  <c r="H27" i="1"/>
  <c r="O19" i="1"/>
  <c r="N19" i="1"/>
  <c r="M19" i="1"/>
  <c r="L19" i="1"/>
  <c r="J19" i="1"/>
  <c r="H19" i="1"/>
  <c r="A2" i="1"/>
  <c r="A2" i="2"/>
  <c r="G24" i="3"/>
  <c r="A2" i="3"/>
  <c r="H44" i="1" l="1"/>
  <c r="H47" i="1" s="1"/>
  <c r="G31" i="3"/>
  <c r="G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Harley, Will</author>
  </authors>
  <commentList>
    <comment ref="F36" authorId="0" shapeId="0" xr:uid="{F1D06FCB-5DA1-4F06-9AE7-7749523DD4CD}">
      <text>
        <r>
          <rPr>
            <b/>
            <sz val="9"/>
            <color indexed="81"/>
            <rFont val="Tahoma"/>
            <family val="2"/>
          </rPr>
          <t>Harley, Will:</t>
        </r>
        <r>
          <rPr>
            <sz val="9"/>
            <color indexed="81"/>
            <rFont val="Tahoma"/>
            <family val="2"/>
          </rPr>
          <t xml:space="preserve">
Estimates in changes in revenue, operating costs and investment costs.  Increases in revenue as +ve value and costs as -ve value.</t>
        </r>
      </text>
    </comment>
  </commentList>
</comments>
</file>

<file path=xl/sharedStrings.xml><?xml version="1.0" encoding="utf-8"?>
<sst xmlns="http://schemas.openxmlformats.org/spreadsheetml/2006/main" count="141" uniqueCount="111">
  <si>
    <t>Model Map</t>
  </si>
  <si>
    <t xml:space="preserve">Economic Efficiency of the Transport System (TEE)   </t>
  </si>
  <si>
    <t>Non-business: Commuting</t>
  </si>
  <si>
    <t>ALL MODES</t>
  </si>
  <si>
    <t>ROAD</t>
  </si>
  <si>
    <t>BUS and COACH</t>
  </si>
  <si>
    <t>RAIL</t>
  </si>
  <si>
    <t>OTHER</t>
  </si>
  <si>
    <t>TOTAL</t>
  </si>
  <si>
    <t>Private Cars and LGVs</t>
  </si>
  <si>
    <t>Passengers</t>
  </si>
  <si>
    <t xml:space="preserve">      Travel time</t>
  </si>
  <si>
    <t xml:space="preserve">      Vehicle operating costs</t>
  </si>
  <si>
    <t xml:space="preserve">      User charges</t>
  </si>
  <si>
    <t xml:space="preserve">      During Construction &amp; Maintenance</t>
  </si>
  <si>
    <t>NET NON-BUSINESS BENEFITS: COMMUTING</t>
  </si>
  <si>
    <t xml:space="preserve">   (1a)</t>
  </si>
  <si>
    <t>Non-business: Other</t>
  </si>
  <si>
    <t xml:space="preserve">        Travel time</t>
  </si>
  <si>
    <t xml:space="preserve">        Vehicle operating costs</t>
  </si>
  <si>
    <t xml:space="preserve">        User charges</t>
  </si>
  <si>
    <t xml:space="preserve">        During Construction &amp; Maintenance</t>
  </si>
  <si>
    <t>NET NON-BUSINESS BENEFITS: OTHER</t>
  </si>
  <si>
    <t xml:space="preserve">   (1b)</t>
  </si>
  <si>
    <t>Business</t>
  </si>
  <si>
    <t xml:space="preserve">User benefits </t>
  </si>
  <si>
    <t>Goods Vehicles</t>
  </si>
  <si>
    <t>Business Cars &amp; LGVs</t>
  </si>
  <si>
    <t xml:space="preserve">Freight </t>
  </si>
  <si>
    <t xml:space="preserve">Passengers </t>
  </si>
  <si>
    <t xml:space="preserve">   (2)</t>
  </si>
  <si>
    <t xml:space="preserve">        Revenue</t>
  </si>
  <si>
    <t xml:space="preserve">        Operating costs</t>
  </si>
  <si>
    <t xml:space="preserve">        Investment costs</t>
  </si>
  <si>
    <t xml:space="preserve">        Grant/subsidy</t>
  </si>
  <si>
    <t xml:space="preserve">   (3)</t>
  </si>
  <si>
    <t xml:space="preserve"> Other business impacts</t>
  </si>
  <si>
    <t xml:space="preserve">        Developer contributions</t>
  </si>
  <si>
    <t xml:space="preserve">   (4)</t>
  </si>
  <si>
    <t xml:space="preserve">  (5) = (2) + (3) + (4)</t>
  </si>
  <si>
    <t xml:space="preserve"> TOTAL</t>
  </si>
  <si>
    <t>Present Value of Transport Economic Efficiency Benefits (TEE)</t>
  </si>
  <si>
    <t xml:space="preserve">  (6) = (1a) + (1b) + (5)</t>
  </si>
  <si>
    <t>Notes:  Benefits appear as positive numbers, while costs appear as negative numbers.</t>
  </si>
  <si>
    <t xml:space="preserve">             All entries are discounted present values, in 2010  prices and values</t>
  </si>
  <si>
    <t>End</t>
  </si>
  <si>
    <r>
      <t xml:space="preserve"> </t>
    </r>
    <r>
      <rPr>
        <b/>
        <i/>
        <u/>
        <sz val="8.5"/>
        <rFont val="Arial"/>
        <family val="2"/>
      </rPr>
      <t xml:space="preserve">User benefits </t>
    </r>
  </si>
  <si>
    <r>
      <t xml:space="preserve">           </t>
    </r>
    <r>
      <rPr>
        <b/>
        <sz val="8.5"/>
        <rFont val="Arial"/>
        <family val="2"/>
      </rPr>
      <t>Subtotal</t>
    </r>
  </si>
  <si>
    <r>
      <t xml:space="preserve"> </t>
    </r>
    <r>
      <rPr>
        <b/>
        <i/>
        <sz val="8.5"/>
        <rFont val="Arial"/>
        <family val="2"/>
      </rPr>
      <t>Private sector provider impacts</t>
    </r>
  </si>
  <si>
    <r>
      <t xml:space="preserve"> </t>
    </r>
    <r>
      <rPr>
        <b/>
        <sz val="8.5"/>
        <rFont val="Arial"/>
        <family val="2"/>
      </rPr>
      <t>NET BUSINESS IMPACT</t>
    </r>
  </si>
  <si>
    <t>Public Accounts (PA) Table</t>
  </si>
  <si>
    <t xml:space="preserve"> BUS and COACH</t>
  </si>
  <si>
    <t xml:space="preserve"> RAIL</t>
  </si>
  <si>
    <t xml:space="preserve"> OTHER</t>
  </si>
  <si>
    <t xml:space="preserve"> Local Government Funding</t>
  </si>
  <si>
    <t>INFRASTRUCTURE</t>
  </si>
  <si>
    <t xml:space="preserve"> Revenue</t>
  </si>
  <si>
    <t xml:space="preserve"> Operating Costs</t>
  </si>
  <si>
    <t xml:space="preserve"> Investment Costs</t>
  </si>
  <si>
    <t xml:space="preserve"> Developer and Other Contributions</t>
  </si>
  <si>
    <t xml:space="preserve"> Grant/Subsidy Payments</t>
  </si>
  <si>
    <t xml:space="preserve">          NET  IMPACT</t>
  </si>
  <si>
    <t xml:space="preserve">  (7)</t>
  </si>
  <si>
    <t>Central Government Funding: Transport</t>
  </si>
  <si>
    <t xml:space="preserve"> Operating costs</t>
  </si>
  <si>
    <r>
      <t xml:space="preserve">        </t>
    </r>
    <r>
      <rPr>
        <b/>
        <sz val="8.5"/>
        <rFont val="Arial"/>
        <family val="2"/>
      </rPr>
      <t>NET IMPACT</t>
    </r>
  </si>
  <si>
    <t xml:space="preserve">  (8)</t>
  </si>
  <si>
    <t xml:space="preserve">   </t>
  </si>
  <si>
    <t>Central Government Funding: Non-Transport</t>
  </si>
  <si>
    <t xml:space="preserve"> Indirect Tax Revenues</t>
  </si>
  <si>
    <t xml:space="preserve">  (9)</t>
  </si>
  <si>
    <t xml:space="preserve">TOTALS  </t>
  </si>
  <si>
    <t>Broad Transport Budget</t>
  </si>
  <si>
    <t xml:space="preserve">  (10) = (7) + (8) </t>
  </si>
  <si>
    <t>Wider Public Finances</t>
  </si>
  <si>
    <t xml:space="preserve">  (11) = (9)</t>
  </si>
  <si>
    <t>Notes: Costs appear as positive numbers, while revenues and ‘Developer and Other Contributions' appear as negative numbers.</t>
  </si>
  <si>
    <t>All entries are discounted present values in 2010 prices and values.</t>
  </si>
  <si>
    <t>Analysis of Monetised Costs and Benefits</t>
  </si>
  <si>
    <t xml:space="preserve">  Noise</t>
  </si>
  <si>
    <t>(12)</t>
  </si>
  <si>
    <t xml:space="preserve">  Local Air Quality</t>
  </si>
  <si>
    <t>(13)</t>
  </si>
  <si>
    <t xml:space="preserve">  Greenhouse Gases</t>
  </si>
  <si>
    <t>(14)</t>
  </si>
  <si>
    <t xml:space="preserve">  Journey Quality</t>
  </si>
  <si>
    <t>(15)</t>
  </si>
  <si>
    <t xml:space="preserve">  Physical Activity</t>
  </si>
  <si>
    <t>(16)</t>
  </si>
  <si>
    <t xml:space="preserve">  Accidents</t>
  </si>
  <si>
    <t>(17)</t>
  </si>
  <si>
    <t xml:space="preserve">  Economic Efficiency: Consumer Users (Commuting)</t>
  </si>
  <si>
    <t>(1a)</t>
  </si>
  <si>
    <t xml:space="preserve">  Economic Efficiency: Consumer Users (Other)</t>
  </si>
  <si>
    <t>(1b)</t>
  </si>
  <si>
    <t xml:space="preserve">  Economic Efficiency: Business Users and Providers</t>
  </si>
  <si>
    <t>(5)</t>
  </si>
  <si>
    <t xml:space="preserve">  Wider Public Finances (Indirect Taxation Revenues)</t>
  </si>
  <si>
    <t>- (11) - sign changed from PA table, as PA table represents costs, not benefits</t>
  </si>
  <si>
    <t xml:space="preserve">  Present Value of Benefits (see notes) (PVB)</t>
  </si>
  <si>
    <t>(PVB) = (12) + (13) + (14) + (15) + (16) + (17) + (1a) + (1b) + (5) - (11)</t>
  </si>
  <si>
    <t xml:space="preserve">  Broad Transport Budget</t>
  </si>
  <si>
    <t>(10)</t>
  </si>
  <si>
    <t xml:space="preserve">  Present Value of Costs (see notes)  (PVC)</t>
  </si>
  <si>
    <t>(PVC) = (10)</t>
  </si>
  <si>
    <t xml:space="preserve">  OVERALL IMPACTS</t>
  </si>
  <si>
    <t xml:space="preserve">  Net Present Value  (NPV)</t>
  </si>
  <si>
    <t xml:space="preserve">  NPV=PVB-PVC</t>
  </si>
  <si>
    <t xml:space="preserve">  Benefit to Cost Ratio (BCR)</t>
  </si>
  <si>
    <t xml:space="preserve">  BCR=PVB/PVC</t>
  </si>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</sst>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Arial"/>
      <family val="2"/>
    </font>
    <font>
      <sz val="10"/>
      <color theme="1" tint="0.499984740745262"/>
      <name val="Arial"/>
      <family val="2"/>
    </font>
    <font>
      <sz val="10"/>
      <color rgb="FF666465"/>
      <name val="Arial"/>
      <family val="2"/>
    </font>
    <font>
      <sz val="16"/>
      <color rgb="FFE84439"/>
      <name val="Arial"/>
      <family val="2"/>
    </font>
    <font>
      <i/>
      <sz val="10"/>
      <color rgb="FFE84439"/>
      <name val="Arial"/>
      <family val="2"/>
    </font>
    <font>
      <sz val="10"/>
      <color rgb="FFFF0000"/>
      <name val="Arial"/>
      <family val="2"/>
    </font>
    <font>
      <i/>
      <sz val="8"/>
      <color theme="0" tint="-0.34998626667073579"/>
      <name val="Arial"/>
      <family val="2"/>
    </font>
    <font>
      <sz val="10"/>
      <color indexed="9"/>
      <name val="Arial"/>
      <family val="2"/>
    </font>
    <font>
      <sz val="10"/>
      <name val="Arial"/>
      <family val="2"/>
    </font>
    <font>
      <b/>
      <sz val="10"/>
      <name val="Arial"/>
      <family val="2"/>
    </font>
    <font>
      <b/>
      <u/>
      <sz val="10"/>
      <name val="Arial"/>
      <family val="2"/>
    </font>
    <font>
      <b/>
      <sz val="8.5"/>
      <name val="Arial"/>
      <family val="2"/>
    </font>
    <font>
      <sz val="8.5"/>
      <name val="Arial"/>
      <family val="2"/>
    </font>
    <font>
      <u/>
      <sz val="8.5"/>
      <name val="Arial"/>
      <family val="2"/>
    </font>
    <font>
      <b/>
      <i/>
      <u/>
      <sz val="8.5"/>
      <name val="Arial"/>
      <family val="2"/>
    </font>
    <font>
      <i/>
      <sz val="8.5"/>
      <name val="Arial"/>
      <family val="2"/>
    </font>
    <font>
      <b/>
      <u/>
      <sz val="8.5"/>
      <name val="Arial"/>
      <family val="2"/>
    </font>
    <font>
      <b/>
      <i/>
      <sz val="8.5"/>
      <name val="Arial"/>
      <family val="2"/>
    </font>
    <font>
      <b/>
      <sz val="9"/>
      <color indexed="81"/>
      <name val="Tahoma"/>
      <family val="2"/>
    </font>
    <font>
      <sz val="9"/>
      <color indexed="81"/>
      <name val="Tahoma"/>
      <family val="2"/>
    </font>
    <font>
      <b/>
      <sz val="12"/>
      <name val="Arial"/>
      <family val="2"/>
    </font>
    <font>
      <sz val="9"/>
      <name val="Arial"/>
      <family val="2"/>
    </font>
    <font>
      <i/>
      <sz val="8"/>
      <name val="Arial"/>
      <family val="2"/>
    </font>
    <font>
      <sz val="8"/>
      <name val="Arial"/>
      <family val="2"/>
    </font>
    <font>
      <b/>
      <sz val="9"/>
      <name val="Arial"/>
      <family val="2"/>
    </font>
  </fonts>
  <fills count="8">
    <fill>
      <patternFill patternType="none"/>
    </fill>
    <fill>
      <patternFill patternType="gray125"/>
    </fill>
    <fill>
      <patternFill patternType="solid">
        <fgColor indexed="65"/>
        <bgColor indexed="64"/>
      </patternFill>
    </fill>
    <fill>
      <gradientFill degree="90">
        <stop position="0">
          <color theme="0"/>
        </stop>
        <stop position="1">
          <color rgb="FFE1E1E1"/>
        </stop>
      </gradientFill>
    </fill>
    <fill>
      <patternFill patternType="solid">
        <fgColor indexed="22"/>
        <bgColor indexed="64"/>
      </patternFill>
    </fill>
    <fill>
      <patternFill patternType="solid">
        <fgColor indexed="22"/>
        <bgColor indexed="8"/>
      </patternFill>
    </fill>
    <fill>
      <patternFill patternType="solid">
        <fgColor theme="0"/>
        <bgColor indexed="64"/>
      </patternFill>
    </fill>
    <fill>
      <patternFill patternType="solid">
        <fgColor indexed="9"/>
        <bgColor indexed="64"/>
      </patternFill>
    </fill>
  </fills>
  <borders count="43">
    <border>
      <left/>
      <right/>
      <top/>
      <bottom/>
      <diagonal/>
    </border>
    <border>
      <left/>
      <right style="thin">
        <color theme="0" tint="-0.14996795556505021"/>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9" fillId="0" borderId="0"/>
  </cellStyleXfs>
  <cellXfs count="206">
    <xf numFmtId="0" fontId="0" fillId="0" borderId="0" xfId="0"/>
    <xf numFmtId="0" fontId="2" fillId="2" borderId="0" xfId="1" applyFont="1" applyFill="1" applyBorder="1" applyAlignment="1">
      <alignment vertical="center"/>
    </xf>
    <xf numFmtId="0" fontId="3" fillId="2" borderId="0" xfId="1" applyFont="1" applyFill="1"/>
    <xf numFmtId="0" fontId="4" fillId="2" borderId="0" xfId="1" applyFont="1" applyFill="1" applyAlignment="1">
      <alignment horizontal="left" vertical="center" indent="13"/>
    </xf>
    <xf numFmtId="0" fontId="4" fillId="2" borderId="0" xfId="1" applyFont="1" applyFill="1" applyBorder="1" applyAlignment="1">
      <alignment vertical="center"/>
    </xf>
    <xf numFmtId="0" fontId="4" fillId="2" borderId="0" xfId="1" applyFont="1" applyFill="1" applyAlignment="1">
      <alignment vertical="center"/>
    </xf>
    <xf numFmtId="0" fontId="5" fillId="2" borderId="0" xfId="1" applyFont="1" applyFill="1" applyBorder="1" applyAlignment="1">
      <alignment horizontal="left" indent="2"/>
    </xf>
    <xf numFmtId="0" fontId="6" fillId="2" borderId="0" xfId="1" applyFont="1" applyFill="1" applyBorder="1"/>
    <xf numFmtId="0" fontId="8" fillId="3" borderId="0" xfId="1" applyFont="1" applyFill="1" applyBorder="1"/>
    <xf numFmtId="0" fontId="1" fillId="0" borderId="0" xfId="1" applyFont="1"/>
    <xf numFmtId="0" fontId="10" fillId="0" borderId="0" xfId="2" applyFont="1" applyAlignment="1">
      <alignment horizontal="justify" wrapText="1"/>
    </xf>
    <xf numFmtId="0" fontId="9" fillId="0" borderId="0" xfId="2" applyBorder="1" applyAlignment="1">
      <alignment horizontal="justify" wrapText="1"/>
    </xf>
    <xf numFmtId="0" fontId="9" fillId="0" borderId="2" xfId="2" applyBorder="1" applyAlignment="1">
      <alignment horizontal="justify" wrapText="1"/>
    </xf>
    <xf numFmtId="0" fontId="10" fillId="0" borderId="2" xfId="2" applyFont="1" applyBorder="1" applyAlignment="1">
      <alignment horizontal="justify" wrapText="1"/>
    </xf>
    <xf numFmtId="0" fontId="12" fillId="0" borderId="0" xfId="2" applyFont="1" applyAlignment="1">
      <alignment horizontal="justify" wrapText="1"/>
    </xf>
    <xf numFmtId="0" fontId="12" fillId="0" borderId="5" xfId="2" applyFont="1" applyBorder="1" applyAlignment="1">
      <alignment horizontal="justify" wrapText="1"/>
    </xf>
    <xf numFmtId="0" fontId="9" fillId="0" borderId="0" xfId="2" applyFont="1" applyAlignment="1">
      <alignment horizontal="justify" wrapText="1"/>
    </xf>
    <xf numFmtId="0" fontId="12" fillId="0" borderId="7" xfId="2" applyFont="1" applyBorder="1" applyAlignment="1">
      <alignment horizontal="justify" wrapText="1"/>
    </xf>
    <xf numFmtId="0" fontId="13" fillId="0" borderId="8" xfId="2" applyFont="1" applyBorder="1" applyAlignment="1">
      <alignment horizontal="justify" vertical="top" wrapText="1"/>
    </xf>
    <xf numFmtId="0" fontId="13" fillId="0" borderId="9" xfId="2" applyFont="1" applyBorder="1" applyAlignment="1">
      <alignment horizontal="justify" wrapText="1"/>
    </xf>
    <xf numFmtId="0" fontId="13" fillId="0" borderId="14" xfId="2" applyFont="1" applyBorder="1" applyAlignment="1">
      <alignment horizontal="justify" vertical="top" wrapText="1"/>
    </xf>
    <xf numFmtId="0" fontId="13" fillId="0" borderId="10" xfId="2" applyFont="1" applyBorder="1" applyAlignment="1">
      <alignment horizontal="justify" wrapText="1"/>
    </xf>
    <xf numFmtId="0" fontId="13" fillId="0" borderId="15" xfId="2" applyFont="1" applyBorder="1" applyAlignment="1">
      <alignment horizontal="justify" wrapText="1"/>
    </xf>
    <xf numFmtId="0" fontId="13" fillId="4" borderId="12" xfId="2" applyFont="1" applyFill="1" applyBorder="1" applyAlignment="1">
      <alignment horizontal="justify" wrapText="1"/>
    </xf>
    <xf numFmtId="0" fontId="13" fillId="0" borderId="12" xfId="2" applyFont="1" applyBorder="1" applyAlignment="1">
      <alignment horizontal="justify" wrapText="1"/>
    </xf>
    <xf numFmtId="0" fontId="13" fillId="0" borderId="18" xfId="2" applyFont="1" applyBorder="1" applyAlignment="1">
      <alignment horizontal="justify" wrapText="1"/>
    </xf>
    <xf numFmtId="0" fontId="13" fillId="0" borderId="19" xfId="2" applyFont="1" applyBorder="1" applyAlignment="1">
      <alignment horizontal="justify" wrapText="1"/>
    </xf>
    <xf numFmtId="0" fontId="13" fillId="0" borderId="20" xfId="2" applyFont="1" applyBorder="1" applyAlignment="1">
      <alignment horizontal="justify" wrapText="1"/>
    </xf>
    <xf numFmtId="0" fontId="13" fillId="0" borderId="22" xfId="2" applyFont="1" applyBorder="1" applyAlignment="1">
      <alignment horizontal="justify" vertical="top" wrapText="1"/>
    </xf>
    <xf numFmtId="0" fontId="13" fillId="0" borderId="3" xfId="2" applyFont="1" applyBorder="1" applyAlignment="1">
      <alignment horizontal="justify" wrapText="1"/>
    </xf>
    <xf numFmtId="0" fontId="16" fillId="0" borderId="6" xfId="2" quotePrefix="1" applyFont="1" applyBorder="1" applyAlignment="1">
      <alignment horizontal="justify" wrapText="1"/>
    </xf>
    <xf numFmtId="0" fontId="13" fillId="0" borderId="23" xfId="2" applyFont="1" applyBorder="1" applyAlignment="1">
      <alignment horizontal="justify" wrapText="1"/>
    </xf>
    <xf numFmtId="0" fontId="13" fillId="0" borderId="25" xfId="2" applyFont="1" applyBorder="1" applyAlignment="1">
      <alignment horizontal="justify" wrapText="1"/>
    </xf>
    <xf numFmtId="0" fontId="9" fillId="0" borderId="6" xfId="2" applyFont="1" applyBorder="1" applyAlignment="1">
      <alignment horizontal="justify" wrapText="1"/>
    </xf>
    <xf numFmtId="0" fontId="13" fillId="0" borderId="0" xfId="2" applyFont="1" applyBorder="1" applyAlignment="1">
      <alignment horizontal="justify" wrapText="1"/>
    </xf>
    <xf numFmtId="0" fontId="13" fillId="0" borderId="5" xfId="2" applyFont="1" applyBorder="1" applyAlignment="1">
      <alignment horizontal="justify" vertical="top" wrapText="1"/>
    </xf>
    <xf numFmtId="0" fontId="12" fillId="0" borderId="5" xfId="2" applyFont="1" applyBorder="1" applyAlignment="1">
      <alignment horizontal="justify" vertical="top" wrapText="1"/>
    </xf>
    <xf numFmtId="0" fontId="13" fillId="0" borderId="26" xfId="2" applyFont="1" applyBorder="1" applyAlignment="1">
      <alignment horizontal="justify" vertical="top" wrapText="1"/>
    </xf>
    <xf numFmtId="0" fontId="13" fillId="4" borderId="15" xfId="2" applyFont="1" applyFill="1" applyBorder="1" applyAlignment="1">
      <alignment horizontal="justify" wrapText="1"/>
    </xf>
    <xf numFmtId="0" fontId="13" fillId="0" borderId="17" xfId="2" applyFont="1" applyBorder="1" applyAlignment="1">
      <alignment horizontal="justify" wrapText="1"/>
    </xf>
    <xf numFmtId="0" fontId="16" fillId="0" borderId="17" xfId="2" applyFont="1" applyBorder="1" applyAlignment="1">
      <alignment horizontal="justify" wrapText="1"/>
    </xf>
    <xf numFmtId="0" fontId="16" fillId="0" borderId="28" xfId="2" quotePrefix="1" applyFont="1" applyBorder="1" applyAlignment="1">
      <alignment horizontal="justify" wrapText="1"/>
    </xf>
    <xf numFmtId="0" fontId="13" fillId="0" borderId="24" xfId="2" applyFont="1" applyBorder="1" applyAlignment="1">
      <alignment horizontal="justify" wrapText="1"/>
    </xf>
    <xf numFmtId="0" fontId="13" fillId="0" borderId="29" xfId="2" applyFont="1" applyBorder="1" applyAlignment="1">
      <alignment horizontal="justify" wrapText="1"/>
    </xf>
    <xf numFmtId="0" fontId="13" fillId="0" borderId="4" xfId="2" applyFont="1" applyBorder="1" applyAlignment="1">
      <alignment horizontal="justify" wrapText="1"/>
    </xf>
    <xf numFmtId="0" fontId="12" fillId="0" borderId="0" xfId="2" applyFont="1" applyBorder="1" applyAlignment="1">
      <alignment horizontal="justify" wrapText="1"/>
    </xf>
    <xf numFmtId="0" fontId="16" fillId="0" borderId="15" xfId="2" applyFont="1" applyBorder="1" applyAlignment="1">
      <alignment horizontal="justify" wrapText="1"/>
    </xf>
    <xf numFmtId="0" fontId="13" fillId="0" borderId="30" xfId="2" applyFont="1" applyBorder="1" applyAlignment="1">
      <alignment horizontal="justify" vertical="top" wrapText="1"/>
    </xf>
    <xf numFmtId="0" fontId="13" fillId="5" borderId="9" xfId="2" applyFont="1" applyFill="1" applyBorder="1" applyAlignment="1">
      <alignment horizontal="justify" wrapText="1"/>
    </xf>
    <xf numFmtId="0" fontId="13" fillId="5" borderId="13" xfId="2" applyFont="1" applyFill="1" applyBorder="1" applyAlignment="1">
      <alignment horizontal="justify" wrapText="1"/>
    </xf>
    <xf numFmtId="0" fontId="13" fillId="0" borderId="11" xfId="2" applyFont="1" applyBorder="1" applyAlignment="1">
      <alignment horizontal="justify" wrapText="1"/>
    </xf>
    <xf numFmtId="0" fontId="13" fillId="0" borderId="32" xfId="2" applyFont="1" applyBorder="1" applyAlignment="1">
      <alignment horizontal="justify" wrapText="1"/>
    </xf>
    <xf numFmtId="0" fontId="13" fillId="0" borderId="33" xfId="2" applyFont="1" applyBorder="1" applyAlignment="1">
      <alignment horizontal="justify" wrapText="1"/>
    </xf>
    <xf numFmtId="0" fontId="13" fillId="0" borderId="34" xfId="2" applyFont="1" applyBorder="1" applyAlignment="1">
      <alignment horizontal="justify" wrapText="1"/>
    </xf>
    <xf numFmtId="0" fontId="13" fillId="0" borderId="34" xfId="2" applyFont="1" applyBorder="1" applyAlignment="1">
      <alignment horizontal="justify" vertical="top" wrapText="1"/>
    </xf>
    <xf numFmtId="0" fontId="12" fillId="0" borderId="35" xfId="2" applyFont="1" applyBorder="1" applyAlignment="1">
      <alignment horizontal="justify" wrapText="1"/>
    </xf>
    <xf numFmtId="0" fontId="13" fillId="0" borderId="36" xfId="2" applyFont="1" applyBorder="1" applyAlignment="1">
      <alignment horizontal="justify" vertical="top" wrapText="1"/>
    </xf>
    <xf numFmtId="0" fontId="13" fillId="0" borderId="0" xfId="2" applyFont="1" applyAlignment="1">
      <alignment horizontal="justify" wrapText="1"/>
    </xf>
    <xf numFmtId="0" fontId="16" fillId="0" borderId="0" xfId="2" quotePrefix="1" applyFont="1" applyAlignment="1">
      <alignment horizontal="justify" wrapText="1"/>
    </xf>
    <xf numFmtId="0" fontId="13" fillId="0" borderId="29" xfId="2" applyFont="1" applyBorder="1" applyAlignment="1">
      <alignment horizontal="justify" vertical="top" wrapText="1"/>
    </xf>
    <xf numFmtId="0" fontId="13" fillId="0" borderId="35" xfId="2" applyFont="1" applyBorder="1" applyAlignment="1">
      <alignment horizontal="justify" wrapText="1"/>
    </xf>
    <xf numFmtId="0" fontId="13" fillId="0" borderId="37" xfId="2" applyFont="1" applyBorder="1" applyAlignment="1">
      <alignment horizontal="justify" vertical="top" wrapText="1"/>
    </xf>
    <xf numFmtId="0" fontId="16" fillId="0" borderId="0" xfId="2" applyFont="1" applyAlignment="1">
      <alignment horizontal="justify" wrapText="1"/>
    </xf>
    <xf numFmtId="0" fontId="13" fillId="0" borderId="5" xfId="2" applyFont="1" applyBorder="1" applyAlignment="1">
      <alignment horizontal="justify" wrapText="1"/>
    </xf>
    <xf numFmtId="0" fontId="13" fillId="0" borderId="2" xfId="2" applyFont="1" applyBorder="1" applyAlignment="1">
      <alignment horizontal="justify" wrapText="1"/>
    </xf>
    <xf numFmtId="0" fontId="21" fillId="6" borderId="0" xfId="0" applyFont="1" applyFill="1" applyBorder="1" applyAlignment="1">
      <alignment horizontal="left" vertical="center"/>
    </xf>
    <xf numFmtId="0" fontId="21" fillId="6" borderId="0" xfId="0" applyFont="1" applyFill="1" applyAlignment="1">
      <alignment horizontal="left" vertical="center"/>
    </xf>
    <xf numFmtId="0" fontId="9" fillId="6" borderId="0" xfId="0" applyFont="1" applyFill="1" applyAlignment="1">
      <alignment horizontal="left" vertical="center"/>
    </xf>
    <xf numFmtId="0" fontId="12" fillId="6" borderId="4" xfId="0" applyFont="1" applyFill="1" applyBorder="1" applyAlignment="1">
      <alignment wrapText="1"/>
    </xf>
    <xf numFmtId="0" fontId="13" fillId="6" borderId="4" xfId="0" applyFont="1" applyFill="1" applyBorder="1" applyAlignment="1">
      <alignment wrapText="1"/>
    </xf>
    <xf numFmtId="0" fontId="12" fillId="6" borderId="0" xfId="0" applyFont="1" applyFill="1" applyBorder="1" applyAlignment="1">
      <alignment wrapText="1"/>
    </xf>
    <xf numFmtId="0" fontId="13" fillId="6" borderId="0" xfId="0" applyFont="1" applyFill="1" applyBorder="1" applyAlignment="1">
      <alignment wrapText="1"/>
    </xf>
    <xf numFmtId="0" fontId="22" fillId="6" borderId="0" xfId="0" applyFont="1" applyFill="1" applyBorder="1" applyAlignment="1">
      <alignment horizontal="left" vertical="center"/>
    </xf>
    <xf numFmtId="0" fontId="13" fillId="6" borderId="9" xfId="0" applyFont="1" applyFill="1" applyBorder="1" applyAlignment="1">
      <alignment wrapText="1"/>
    </xf>
    <xf numFmtId="0" fontId="13" fillId="6" borderId="12" xfId="0" applyFont="1" applyFill="1" applyBorder="1" applyAlignment="1">
      <alignment wrapText="1"/>
    </xf>
    <xf numFmtId="0" fontId="13" fillId="6" borderId="15" xfId="0" applyFont="1" applyFill="1" applyBorder="1" applyAlignment="1">
      <alignment wrapText="1"/>
    </xf>
    <xf numFmtId="49" fontId="16" fillId="6" borderId="0" xfId="0" applyNumberFormat="1" applyFont="1" applyFill="1" applyBorder="1" applyAlignment="1">
      <alignment horizontal="left" wrapText="1"/>
    </xf>
    <xf numFmtId="0" fontId="22" fillId="6" borderId="0" xfId="0" applyFont="1" applyFill="1" applyAlignment="1">
      <alignment horizontal="left" vertical="center"/>
    </xf>
    <xf numFmtId="0" fontId="16" fillId="6" borderId="0" xfId="0" applyFont="1" applyFill="1" applyBorder="1" applyAlignment="1">
      <alignment wrapText="1"/>
    </xf>
    <xf numFmtId="0" fontId="16" fillId="6" borderId="17" xfId="0" applyFont="1" applyFill="1" applyBorder="1" applyAlignment="1">
      <alignment wrapText="1"/>
    </xf>
    <xf numFmtId="0" fontId="16" fillId="6" borderId="15" xfId="0" applyFont="1" applyFill="1" applyBorder="1" applyAlignment="1">
      <alignment wrapText="1"/>
    </xf>
    <xf numFmtId="49" fontId="16" fillId="6" borderId="17" xfId="0" applyNumberFormat="1" applyFont="1" applyFill="1" applyBorder="1" applyAlignment="1">
      <alignment horizontal="left" wrapText="1"/>
    </xf>
    <xf numFmtId="0" fontId="16" fillId="6" borderId="15" xfId="0" quotePrefix="1" applyFont="1" applyFill="1" applyBorder="1" applyAlignment="1">
      <alignment horizontal="left" wrapText="1"/>
    </xf>
    <xf numFmtId="0" fontId="13" fillId="6" borderId="11" xfId="0" applyFont="1" applyFill="1" applyBorder="1" applyAlignment="1">
      <alignment wrapText="1"/>
    </xf>
    <xf numFmtId="0" fontId="13" fillId="6" borderId="5" xfId="0" applyFont="1" applyFill="1" applyBorder="1" applyAlignment="1">
      <alignment vertical="top" wrapText="1"/>
    </xf>
    <xf numFmtId="0" fontId="13" fillId="6" borderId="34" xfId="0" applyFont="1" applyFill="1" applyBorder="1" applyAlignment="1">
      <alignment vertical="top" wrapText="1"/>
    </xf>
    <xf numFmtId="0" fontId="13" fillId="6" borderId="0" xfId="0" applyFont="1" applyFill="1" applyBorder="1" applyAlignment="1">
      <alignment vertical="center"/>
    </xf>
    <xf numFmtId="0" fontId="13" fillId="6" borderId="0" xfId="0" applyFont="1" applyFill="1" applyBorder="1" applyAlignment="1">
      <alignment horizontal="center" vertical="center" wrapText="1"/>
    </xf>
    <xf numFmtId="0" fontId="16" fillId="6" borderId="0" xfId="0" applyFont="1" applyFill="1" applyBorder="1" applyAlignment="1">
      <alignment horizontal="left" vertical="center" wrapText="1"/>
    </xf>
    <xf numFmtId="0" fontId="16" fillId="6" borderId="0" xfId="0" applyFont="1" applyFill="1" applyBorder="1" applyAlignment="1">
      <alignment horizontal="center" vertical="center" wrapText="1"/>
    </xf>
    <xf numFmtId="0" fontId="22" fillId="7" borderId="0" xfId="2" applyFont="1" applyFill="1" applyBorder="1" applyAlignment="1">
      <alignment vertical="top" wrapText="1"/>
    </xf>
    <xf numFmtId="0" fontId="22" fillId="7" borderId="7" xfId="2" applyFont="1" applyFill="1" applyBorder="1" applyAlignment="1">
      <alignment vertical="top" wrapText="1"/>
    </xf>
    <xf numFmtId="0" fontId="22" fillId="7" borderId="0" xfId="2" applyFont="1" applyFill="1" applyBorder="1" applyAlignment="1">
      <alignment vertical="center" wrapText="1"/>
    </xf>
    <xf numFmtId="0" fontId="22" fillId="7" borderId="12" xfId="2" applyFont="1" applyFill="1" applyBorder="1" applyAlignment="1">
      <alignment vertical="top" wrapText="1"/>
    </xf>
    <xf numFmtId="0" fontId="23" fillId="7" borderId="17" xfId="2" quotePrefix="1" applyFont="1" applyFill="1" applyBorder="1" applyAlignment="1">
      <alignment vertical="top" wrapText="1"/>
    </xf>
    <xf numFmtId="0" fontId="22" fillId="7" borderId="10" xfId="2" applyFont="1" applyFill="1" applyBorder="1" applyAlignment="1">
      <alignment vertical="top" wrapText="1"/>
    </xf>
    <xf numFmtId="0" fontId="22" fillId="7" borderId="9" xfId="2" applyFont="1" applyFill="1" applyBorder="1" applyAlignment="1">
      <alignment vertical="top" wrapText="1"/>
    </xf>
    <xf numFmtId="0" fontId="22" fillId="7" borderId="31" xfId="2" applyFont="1" applyFill="1" applyBorder="1" applyAlignment="1">
      <alignment vertical="center" wrapText="1"/>
    </xf>
    <xf numFmtId="0" fontId="23" fillId="7" borderId="17" xfId="2" applyFont="1" applyFill="1" applyBorder="1" applyAlignment="1">
      <alignment vertical="top" wrapText="1"/>
    </xf>
    <xf numFmtId="0" fontId="22" fillId="7" borderId="11" xfId="2" applyFont="1" applyFill="1" applyBorder="1" applyAlignment="1">
      <alignment vertical="top" wrapText="1"/>
    </xf>
    <xf numFmtId="0" fontId="22" fillId="7" borderId="13" xfId="2" applyFont="1" applyFill="1" applyBorder="1" applyAlignment="1">
      <alignment vertical="top" wrapText="1"/>
    </xf>
    <xf numFmtId="0" fontId="24" fillId="7" borderId="0" xfId="2" applyFont="1" applyFill="1" applyBorder="1" applyAlignment="1">
      <alignment vertical="top" wrapText="1"/>
    </xf>
    <xf numFmtId="0" fontId="23" fillId="7" borderId="0" xfId="2" applyFont="1" applyFill="1" applyBorder="1" applyAlignment="1">
      <alignment wrapText="1"/>
    </xf>
    <xf numFmtId="0" fontId="22" fillId="7" borderId="18" xfId="2" applyFont="1" applyFill="1" applyBorder="1" applyAlignment="1">
      <alignment vertical="top" wrapText="1"/>
    </xf>
    <xf numFmtId="0" fontId="23" fillId="7" borderId="0" xfId="2" quotePrefix="1" applyFont="1" applyFill="1" applyBorder="1" applyAlignment="1">
      <alignment wrapText="1"/>
    </xf>
    <xf numFmtId="0" fontId="23" fillId="7" borderId="0" xfId="2" applyFont="1" applyFill="1" applyBorder="1" applyAlignment="1">
      <alignment vertical="top" wrapText="1"/>
    </xf>
    <xf numFmtId="0" fontId="25" fillId="7" borderId="0" xfId="2" applyFont="1" applyFill="1" applyBorder="1" applyAlignment="1">
      <alignment vertical="center" wrapText="1"/>
    </xf>
    <xf numFmtId="0" fontId="24" fillId="7" borderId="17" xfId="2" applyFont="1" applyFill="1" applyBorder="1" applyAlignment="1">
      <alignment vertical="top" wrapText="1"/>
    </xf>
    <xf numFmtId="2" fontId="22" fillId="7" borderId="12" xfId="2" applyNumberFormat="1" applyFont="1" applyFill="1" applyBorder="1" applyAlignment="1">
      <alignment vertical="top" wrapText="1"/>
    </xf>
    <xf numFmtId="0" fontId="13" fillId="0" borderId="12" xfId="2" applyFont="1" applyBorder="1" applyAlignment="1">
      <alignment horizontal="justify" wrapText="1"/>
    </xf>
    <xf numFmtId="0" fontId="14" fillId="0" borderId="6" xfId="2" applyFont="1" applyBorder="1" applyAlignment="1">
      <alignment horizontal="justify" wrapText="1"/>
    </xf>
    <xf numFmtId="0" fontId="14" fillId="0" borderId="0" xfId="2" applyFont="1" applyBorder="1" applyAlignment="1">
      <alignment horizontal="justify" wrapText="1"/>
    </xf>
    <xf numFmtId="0" fontId="12" fillId="0" borderId="0" xfId="2" applyFont="1" applyBorder="1" applyAlignment="1">
      <alignment horizontal="justify" wrapText="1"/>
    </xf>
    <xf numFmtId="0" fontId="7" fillId="3" borderId="0" xfId="1" applyFont="1" applyFill="1" applyBorder="1" applyAlignment="1">
      <alignment horizontal="center" vertical="center"/>
    </xf>
    <xf numFmtId="0" fontId="7" fillId="3" borderId="1" xfId="1" applyFont="1" applyFill="1" applyBorder="1" applyAlignment="1">
      <alignment horizontal="center" vertical="center"/>
    </xf>
    <xf numFmtId="0" fontId="10" fillId="0" borderId="0" xfId="2" applyFont="1" applyAlignment="1">
      <alignment horizontal="justify" wrapText="1"/>
    </xf>
    <xf numFmtId="0" fontId="9" fillId="0" borderId="0" xfId="2" applyAlignment="1">
      <alignment horizontal="justify" wrapText="1"/>
    </xf>
    <xf numFmtId="0" fontId="11" fillId="0" borderId="3" xfId="2" applyFont="1" applyBorder="1" applyAlignment="1">
      <alignment horizontal="justify" wrapText="1"/>
    </xf>
    <xf numFmtId="0" fontId="11" fillId="0" borderId="4" xfId="2" applyFont="1" applyBorder="1" applyAlignment="1">
      <alignment horizontal="justify" wrapText="1"/>
    </xf>
    <xf numFmtId="0" fontId="12" fillId="0" borderId="0" xfId="2" applyFont="1" applyAlignment="1">
      <alignment horizontal="justify" wrapText="1"/>
    </xf>
    <xf numFmtId="0" fontId="13" fillId="0" borderId="6" xfId="2" applyFont="1" applyBorder="1" applyAlignment="1">
      <alignment horizontal="left" wrapText="1"/>
    </xf>
    <xf numFmtId="0" fontId="13" fillId="0" borderId="0" xfId="2" applyFont="1" applyBorder="1" applyAlignment="1">
      <alignment horizontal="left" wrapText="1"/>
    </xf>
    <xf numFmtId="0" fontId="13" fillId="0" borderId="10" xfId="2" applyFont="1" applyBorder="1" applyAlignment="1">
      <alignment horizontal="justify" wrapText="1"/>
    </xf>
    <xf numFmtId="0" fontId="13" fillId="0" borderId="11" xfId="2" applyFont="1" applyBorder="1" applyAlignment="1">
      <alignment horizontal="justify" wrapText="1"/>
    </xf>
    <xf numFmtId="0" fontId="13" fillId="0" borderId="12" xfId="2" applyFont="1" applyBorder="1" applyAlignment="1">
      <alignment horizontal="justify" wrapText="1"/>
    </xf>
    <xf numFmtId="0" fontId="13" fillId="0" borderId="13" xfId="2" applyFont="1" applyBorder="1" applyAlignment="1">
      <alignment horizontal="justify" wrapText="1"/>
    </xf>
    <xf numFmtId="0" fontId="13" fillId="4" borderId="12" xfId="2" applyFont="1" applyFill="1" applyBorder="1" applyAlignment="1">
      <alignment horizontal="justify" wrapText="1"/>
    </xf>
    <xf numFmtId="0" fontId="13" fillId="4" borderId="16" xfId="2" applyFont="1" applyFill="1" applyBorder="1" applyAlignment="1">
      <alignment horizontal="justify" wrapText="1"/>
    </xf>
    <xf numFmtId="0" fontId="13" fillId="0" borderId="0" xfId="2" applyFont="1" applyBorder="1" applyAlignment="1">
      <alignment horizontal="justify" wrapText="1"/>
    </xf>
    <xf numFmtId="0" fontId="13" fillId="0" borderId="20" xfId="2" applyFont="1" applyBorder="1" applyAlignment="1">
      <alignment horizontal="justify" wrapText="1"/>
    </xf>
    <xf numFmtId="0" fontId="13" fillId="0" borderId="21" xfId="2" applyFont="1" applyBorder="1" applyAlignment="1">
      <alignment horizontal="justify" wrapText="1"/>
    </xf>
    <xf numFmtId="0" fontId="17" fillId="0" borderId="6" xfId="2" applyFont="1" applyBorder="1" applyAlignment="1">
      <alignment horizontal="left" wrapText="1"/>
    </xf>
    <xf numFmtId="0" fontId="17" fillId="0" borderId="5" xfId="2" applyFont="1" applyBorder="1" applyAlignment="1">
      <alignment horizontal="left" wrapText="1"/>
    </xf>
    <xf numFmtId="0" fontId="13" fillId="0" borderId="23" xfId="2" applyFont="1" applyBorder="1" applyAlignment="1">
      <alignment horizontal="justify" wrapText="1"/>
    </xf>
    <xf numFmtId="0" fontId="13" fillId="0" borderId="24" xfId="2" applyFont="1" applyBorder="1" applyAlignment="1">
      <alignment horizontal="justify" wrapText="1"/>
    </xf>
    <xf numFmtId="0" fontId="13" fillId="0" borderId="6" xfId="2" applyFont="1" applyBorder="1" applyAlignment="1">
      <alignment horizontal="justify" wrapText="1"/>
    </xf>
    <xf numFmtId="0" fontId="11" fillId="0" borderId="6" xfId="2" applyFont="1" applyBorder="1" applyAlignment="1">
      <alignment horizontal="justify" wrapText="1"/>
    </xf>
    <xf numFmtId="0" fontId="11" fillId="0" borderId="0" xfId="2" applyFont="1" applyBorder="1" applyAlignment="1">
      <alignment horizontal="justify" wrapText="1"/>
    </xf>
    <xf numFmtId="0" fontId="13" fillId="0" borderId="16" xfId="2" applyFont="1" applyBorder="1" applyAlignment="1">
      <alignment horizontal="justify" wrapText="1"/>
    </xf>
    <xf numFmtId="0" fontId="13" fillId="4" borderId="13" xfId="2" applyFont="1" applyFill="1" applyBorder="1" applyAlignment="1">
      <alignment horizontal="justify" wrapText="1"/>
    </xf>
    <xf numFmtId="0" fontId="13" fillId="0" borderId="17" xfId="2" applyFont="1" applyBorder="1" applyAlignment="1">
      <alignment horizontal="justify" wrapText="1"/>
    </xf>
    <xf numFmtId="0" fontId="13" fillId="0" borderId="27" xfId="2" applyFont="1" applyBorder="1" applyAlignment="1">
      <alignment horizontal="justify" wrapText="1"/>
    </xf>
    <xf numFmtId="0" fontId="17" fillId="0" borderId="6" xfId="2" applyFont="1" applyBorder="1" applyAlignment="1">
      <alignment horizontal="justify" wrapText="1"/>
    </xf>
    <xf numFmtId="0" fontId="17" fillId="0" borderId="0" xfId="2" applyFont="1" applyBorder="1" applyAlignment="1">
      <alignment horizontal="justify" wrapText="1"/>
    </xf>
    <xf numFmtId="0" fontId="13" fillId="0" borderId="29" xfId="2" applyFont="1" applyBorder="1" applyAlignment="1">
      <alignment horizontal="justify" wrapText="1"/>
    </xf>
    <xf numFmtId="0" fontId="12" fillId="0" borderId="4" xfId="2" applyFont="1" applyBorder="1" applyAlignment="1">
      <alignment horizontal="justify" wrapText="1"/>
    </xf>
    <xf numFmtId="0" fontId="13" fillId="0" borderId="4" xfId="2" applyFont="1" applyBorder="1" applyAlignment="1">
      <alignment horizontal="justify" wrapText="1"/>
    </xf>
    <xf numFmtId="0" fontId="13" fillId="0" borderId="31" xfId="2" applyFont="1" applyBorder="1" applyAlignment="1">
      <alignment horizontal="justify" wrapText="1"/>
    </xf>
    <xf numFmtId="0" fontId="15" fillId="0" borderId="6" xfId="2" applyFont="1" applyBorder="1" applyAlignment="1">
      <alignment horizontal="justify" wrapText="1"/>
    </xf>
    <xf numFmtId="0" fontId="15" fillId="0" borderId="0" xfId="2" applyFont="1" applyBorder="1" applyAlignment="1">
      <alignment horizontal="justify" wrapText="1"/>
    </xf>
    <xf numFmtId="0" fontId="12" fillId="0" borderId="6" xfId="2" applyFont="1" applyBorder="1" applyAlignment="1">
      <alignment horizontal="justify" wrapText="1"/>
    </xf>
    <xf numFmtId="0" fontId="13" fillId="0" borderId="0" xfId="2" applyFont="1" applyAlignment="1">
      <alignment horizontal="justify" wrapText="1"/>
    </xf>
    <xf numFmtId="0" fontId="13" fillId="0" borderId="5" xfId="2" applyFont="1" applyBorder="1" applyAlignment="1">
      <alignment horizontal="justify" wrapText="1"/>
    </xf>
    <xf numFmtId="0" fontId="18" fillId="0" borderId="6" xfId="2" applyFont="1" applyBorder="1" applyAlignment="1">
      <alignment horizontal="justify" wrapText="1"/>
    </xf>
    <xf numFmtId="0" fontId="18" fillId="0" borderId="0" xfId="2" applyFont="1" applyBorder="1" applyAlignment="1">
      <alignment horizontal="justify" wrapText="1"/>
    </xf>
    <xf numFmtId="0" fontId="13" fillId="0" borderId="7" xfId="2" applyFont="1" applyBorder="1" applyAlignment="1">
      <alignment horizontal="justify" wrapText="1"/>
    </xf>
    <xf numFmtId="0" fontId="13" fillId="0" borderId="35" xfId="2" applyFont="1" applyBorder="1" applyAlignment="1">
      <alignment horizontal="justify" wrapText="1"/>
    </xf>
    <xf numFmtId="0" fontId="16" fillId="0" borderId="6" xfId="2" applyFont="1" applyBorder="1" applyAlignment="1">
      <alignment horizontal="justify" wrapText="1"/>
    </xf>
    <xf numFmtId="0" fontId="16" fillId="0" borderId="0" xfId="2" applyFont="1" applyAlignment="1">
      <alignment horizontal="justify" wrapText="1"/>
    </xf>
    <xf numFmtId="0" fontId="13" fillId="0" borderId="5" xfId="2" applyFont="1" applyBorder="1" applyAlignment="1">
      <alignment horizontal="left" wrapText="1"/>
    </xf>
    <xf numFmtId="0" fontId="13" fillId="0" borderId="38" xfId="2" applyFont="1" applyBorder="1" applyAlignment="1">
      <alignment horizontal="justify" wrapText="1"/>
    </xf>
    <xf numFmtId="0" fontId="13" fillId="0" borderId="2" xfId="2" applyFont="1" applyBorder="1" applyAlignment="1">
      <alignment horizontal="justify" wrapText="1"/>
    </xf>
    <xf numFmtId="0" fontId="17" fillId="6" borderId="6" xfId="0" applyFont="1" applyFill="1" applyBorder="1" applyAlignment="1">
      <alignment wrapText="1"/>
    </xf>
    <xf numFmtId="0" fontId="17" fillId="6" borderId="0" xfId="0" applyFont="1" applyFill="1" applyBorder="1" applyAlignment="1">
      <alignment wrapText="1"/>
    </xf>
    <xf numFmtId="0" fontId="16" fillId="6" borderId="17" xfId="0" applyFont="1" applyFill="1" applyBorder="1" applyAlignment="1">
      <alignment wrapText="1"/>
    </xf>
    <xf numFmtId="0" fontId="16" fillId="6" borderId="0" xfId="0" applyFont="1" applyFill="1" applyBorder="1" applyAlignment="1">
      <alignment wrapText="1"/>
    </xf>
    <xf numFmtId="0" fontId="13" fillId="6" borderId="0" xfId="0" applyFont="1" applyFill="1" applyBorder="1" applyAlignment="1">
      <alignment wrapText="1"/>
    </xf>
    <xf numFmtId="0" fontId="13" fillId="6" borderId="0" xfId="0" applyFont="1" applyFill="1" applyBorder="1" applyAlignment="1">
      <alignment vertical="top" wrapText="1"/>
    </xf>
    <xf numFmtId="0" fontId="13" fillId="6" borderId="5" xfId="0" applyFont="1" applyFill="1" applyBorder="1" applyAlignment="1">
      <alignment vertical="top" wrapText="1"/>
    </xf>
    <xf numFmtId="0" fontId="13" fillId="6" borderId="38" xfId="0" applyFont="1" applyFill="1" applyBorder="1" applyAlignment="1">
      <alignment wrapText="1"/>
    </xf>
    <xf numFmtId="0" fontId="13" fillId="6" borderId="2" xfId="0" applyFont="1" applyFill="1" applyBorder="1" applyAlignment="1">
      <alignment wrapText="1"/>
    </xf>
    <xf numFmtId="0" fontId="13" fillId="6" borderId="6" xfId="0" applyFont="1" applyFill="1" applyBorder="1" applyAlignment="1">
      <alignment wrapText="1"/>
    </xf>
    <xf numFmtId="0" fontId="17" fillId="6" borderId="6" xfId="0" applyFont="1" applyFill="1" applyBorder="1" applyAlignment="1"/>
    <xf numFmtId="0" fontId="17" fillId="6" borderId="31" xfId="0" applyFont="1" applyFill="1" applyBorder="1" applyAlignment="1"/>
    <xf numFmtId="0" fontId="0" fillId="6" borderId="31" xfId="0" applyFill="1" applyBorder="1" applyAlignment="1">
      <alignment wrapText="1"/>
    </xf>
    <xf numFmtId="0" fontId="13" fillId="6" borderId="12" xfId="0" applyFont="1" applyFill="1" applyBorder="1" applyAlignment="1">
      <alignment wrapText="1"/>
    </xf>
    <xf numFmtId="0" fontId="13" fillId="6" borderId="16" xfId="0" applyFont="1" applyFill="1" applyBorder="1" applyAlignment="1">
      <alignment wrapText="1"/>
    </xf>
    <xf numFmtId="0" fontId="13" fillId="6" borderId="13" xfId="0" applyFont="1" applyFill="1" applyBorder="1" applyAlignment="1">
      <alignment wrapText="1"/>
    </xf>
    <xf numFmtId="0" fontId="13" fillId="6" borderId="12" xfId="0" applyFont="1" applyFill="1" applyBorder="1" applyAlignment="1">
      <alignment vertical="top" wrapText="1"/>
    </xf>
    <xf numFmtId="0" fontId="13" fillId="6" borderId="40" xfId="0" applyFont="1" applyFill="1" applyBorder="1" applyAlignment="1">
      <alignment vertical="top" wrapText="1"/>
    </xf>
    <xf numFmtId="0" fontId="13" fillId="6" borderId="11" xfId="0" applyFont="1" applyFill="1" applyBorder="1" applyAlignment="1">
      <alignment wrapText="1"/>
    </xf>
    <xf numFmtId="0" fontId="13" fillId="6" borderId="11" xfId="0" applyFont="1" applyFill="1" applyBorder="1" applyAlignment="1">
      <alignment vertical="top" wrapText="1"/>
    </xf>
    <xf numFmtId="0" fontId="13" fillId="6" borderId="36" xfId="0" applyFont="1" applyFill="1" applyBorder="1" applyAlignment="1">
      <alignment vertical="top" wrapText="1"/>
    </xf>
    <xf numFmtId="0" fontId="17" fillId="6" borderId="0" xfId="0" applyFont="1" applyFill="1" applyBorder="1" applyAlignment="1"/>
    <xf numFmtId="0" fontId="13" fillId="6" borderId="7" xfId="0" applyFont="1" applyFill="1" applyBorder="1" applyAlignment="1">
      <alignment wrapText="1"/>
    </xf>
    <xf numFmtId="0" fontId="12" fillId="6" borderId="7" xfId="0" applyFont="1" applyFill="1" applyBorder="1" applyAlignment="1">
      <alignment wrapText="1"/>
    </xf>
    <xf numFmtId="0" fontId="13" fillId="6" borderId="7" xfId="0" applyFont="1" applyFill="1" applyBorder="1" applyAlignment="1">
      <alignment vertical="top" wrapText="1"/>
    </xf>
    <xf numFmtId="0" fontId="13" fillId="6" borderId="8" xfId="0" applyFont="1" applyFill="1" applyBorder="1" applyAlignment="1">
      <alignment vertical="top" wrapText="1"/>
    </xf>
    <xf numFmtId="0" fontId="13" fillId="6" borderId="31" xfId="0" applyFont="1" applyFill="1" applyBorder="1" applyAlignment="1">
      <alignment wrapText="1"/>
    </xf>
    <xf numFmtId="0" fontId="13" fillId="6" borderId="41" xfId="0" applyFont="1" applyFill="1" applyBorder="1" applyAlignment="1">
      <alignment wrapText="1"/>
    </xf>
    <xf numFmtId="0" fontId="13" fillId="6" borderId="42" xfId="0" applyFont="1" applyFill="1" applyBorder="1" applyAlignment="1">
      <alignment wrapText="1"/>
    </xf>
    <xf numFmtId="0" fontId="13" fillId="6" borderId="17" xfId="0" applyFont="1" applyFill="1" applyBorder="1" applyAlignment="1">
      <alignment wrapText="1"/>
    </xf>
    <xf numFmtId="0" fontId="12" fillId="6" borderId="11" xfId="0" applyFont="1" applyFill="1" applyBorder="1" applyAlignment="1">
      <alignment wrapText="1"/>
    </xf>
    <xf numFmtId="0" fontId="12" fillId="6" borderId="0" xfId="0" applyFont="1" applyFill="1" applyBorder="1" applyAlignment="1">
      <alignment wrapText="1"/>
    </xf>
    <xf numFmtId="0" fontId="12" fillId="6" borderId="6" xfId="0" applyFont="1" applyFill="1" applyBorder="1" applyAlignment="1">
      <alignment wrapText="1"/>
    </xf>
    <xf numFmtId="0" fontId="12" fillId="6" borderId="31" xfId="0" applyFont="1" applyFill="1" applyBorder="1" applyAlignment="1">
      <alignment wrapText="1"/>
    </xf>
    <xf numFmtId="0" fontId="13" fillId="6" borderId="40" xfId="0" applyFont="1" applyFill="1" applyBorder="1" applyAlignment="1">
      <alignment wrapText="1"/>
    </xf>
    <xf numFmtId="0" fontId="13" fillId="6" borderId="3" xfId="0" applyFont="1" applyFill="1" applyBorder="1" applyAlignment="1">
      <alignment wrapText="1"/>
    </xf>
    <xf numFmtId="0" fontId="13" fillId="6" borderId="4" xfId="0" applyFont="1" applyFill="1" applyBorder="1" applyAlignment="1">
      <alignment wrapText="1"/>
    </xf>
    <xf numFmtId="0" fontId="12" fillId="6" borderId="4" xfId="0" applyFont="1" applyFill="1" applyBorder="1" applyAlignment="1">
      <alignment wrapText="1"/>
    </xf>
    <xf numFmtId="0" fontId="12" fillId="6" borderId="39" xfId="0" applyFont="1" applyFill="1" applyBorder="1" applyAlignment="1">
      <alignment wrapText="1"/>
    </xf>
    <xf numFmtId="0" fontId="17" fillId="6" borderId="6" xfId="0" applyFont="1" applyFill="1" applyBorder="1" applyAlignment="1">
      <alignment horizontal="left"/>
    </xf>
    <xf numFmtId="0" fontId="17" fillId="6" borderId="0" xfId="0" applyFont="1" applyFill="1" applyBorder="1" applyAlignment="1">
      <alignment horizontal="left"/>
    </xf>
    <xf numFmtId="0" fontId="13" fillId="6" borderId="8" xfId="0" applyFont="1" applyFill="1" applyBorder="1" applyAlignment="1">
      <alignment wrapText="1"/>
    </xf>
    <xf numFmtId="0" fontId="21" fillId="7" borderId="0" xfId="2" applyFont="1" applyFill="1" applyBorder="1" applyAlignment="1">
      <alignment vertical="top" wrapText="1"/>
    </xf>
    <xf numFmtId="0" fontId="24" fillId="7" borderId="0" xfId="2" applyFont="1" applyFill="1" applyBorder="1" applyAlignment="1">
      <alignment horizontal="left" vertical="top" wrapText="1"/>
    </xf>
  </cellXfs>
  <cellStyles count="3">
    <cellStyle name="Normal" xfId="0" builtinId="0"/>
    <cellStyle name="Normal 23" xfId="1" xr:uid="{514EC572-6261-4F97-8719-1A576BB69608}"/>
    <cellStyle name="Normal 25" xfId="2" xr:uid="{151E2D4C-C6FE-4D5D-A084-A7CCBE027927}"/>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4" name="Picture 3">
          <a:extLst>
            <a:ext uri="{FF2B5EF4-FFF2-40B4-BE49-F238E27FC236}">
              <a16:creationId xmlns:a16="http://schemas.microsoft.com/office/drawing/2014/main" id="{51B77A96-19FF-4F36-AF89-FD77C8366D1C}"/>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4" name="Picture 3">
          <a:extLst>
            <a:ext uri="{FF2B5EF4-FFF2-40B4-BE49-F238E27FC236}">
              <a16:creationId xmlns:a16="http://schemas.microsoft.com/office/drawing/2014/main" id="{FE43B28C-DFD3-4263-8DF5-7C827C6E5683}"/>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4" name="Picture 3">
          <a:extLst>
            <a:ext uri="{FF2B5EF4-FFF2-40B4-BE49-F238E27FC236}">
              <a16:creationId xmlns:a16="http://schemas.microsoft.com/office/drawing/2014/main" id="{8C2F164D-E32F-4E84-A127-5D683376541A}"/>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3EE51-0CE0-488C-9177-931F924287D1}">
  <sheetPr>
    <pageSetUpPr fitToPage="1"/>
  </sheetPr>
  <dimension ref="A1:P10012"/>
  <sheetViews>
    <sheetView topLeftCell="A31" workbookViewId="0">
      <selection activeCell="J35" sqref="J35:K35"/>
    </sheetView>
  </sheetViews>
  <sheetFormatPr defaultColWidth="9.140625" defaultRowHeight="12.75" x14ac:dyDescent="0.2"/>
  <cols>
    <col min="1" max="5" width="3.7109375" style="9" customWidth="1"/>
    <col min="6" max="6" width="9.140625" style="9"/>
    <col min="7" max="7" width="21.5703125" style="9" customWidth="1"/>
    <col min="8" max="11" width="9.140625" style="9"/>
    <col min="12" max="12" width="10.7109375" style="9" customWidth="1"/>
    <col min="13" max="13" width="9.140625" style="9"/>
    <col min="14" max="14" width="10.28515625" style="9" customWidth="1"/>
    <col min="15" max="16384" width="9.140625" style="9"/>
  </cols>
  <sheetData>
    <row r="1" spans="1:16" s="2" customFormat="1" x14ac:dyDescent="0.2">
      <c r="A1" s="1"/>
      <c r="B1" s="1"/>
      <c r="C1" s="1"/>
      <c r="D1" s="1"/>
      <c r="E1" s="1"/>
    </row>
    <row r="2" spans="1:16" s="5" customFormat="1" ht="27" customHeight="1" x14ac:dyDescent="0.25">
      <c r="A2" s="3" t="str">
        <f ca="1">MID(CELL("filename",D1),FIND("]",CELL("filename",D1))+1,256)</f>
        <v>Core Growth Sens - TEE</v>
      </c>
      <c r="B2" s="4"/>
      <c r="C2" s="4"/>
      <c r="D2" s="4"/>
      <c r="E2" s="4"/>
    </row>
    <row r="3" spans="1:16" s="7" customFormat="1" x14ac:dyDescent="0.2">
      <c r="A3" s="1"/>
      <c r="B3" s="1"/>
      <c r="C3" s="1"/>
      <c r="D3" s="1"/>
      <c r="E3" s="1"/>
      <c r="F3" s="6"/>
    </row>
    <row r="4" spans="1:16" s="8" customFormat="1" x14ac:dyDescent="0.2">
      <c r="A4" s="113" t="s">
        <v>0</v>
      </c>
      <c r="B4" s="113"/>
      <c r="C4" s="113"/>
      <c r="D4" s="113"/>
      <c r="E4" s="114"/>
    </row>
    <row r="5" spans="1:16" ht="3" customHeight="1" x14ac:dyDescent="0.2"/>
    <row r="6" spans="1:16" ht="3" customHeight="1" x14ac:dyDescent="0.2"/>
    <row r="7" spans="1:16" ht="3" customHeight="1" x14ac:dyDescent="0.2"/>
    <row r="8" spans="1:16" ht="3" customHeight="1" x14ac:dyDescent="0.2"/>
    <row r="9" spans="1:16" ht="3" customHeight="1" x14ac:dyDescent="0.2"/>
    <row r="11" spans="1:16" x14ac:dyDescent="0.2">
      <c r="F11" s="115" t="s">
        <v>1</v>
      </c>
      <c r="G11" s="116"/>
      <c r="H11" s="116"/>
      <c r="I11" s="116"/>
      <c r="J11" s="116"/>
      <c r="K11" s="10"/>
      <c r="L11" s="10"/>
      <c r="M11" s="10"/>
      <c r="N11" s="10"/>
      <c r="O11" s="10"/>
      <c r="P11" s="10"/>
    </row>
    <row r="12" spans="1:16" ht="13.5" thickBot="1" x14ac:dyDescent="0.25">
      <c r="F12" s="10"/>
      <c r="G12" s="11"/>
      <c r="H12" s="12"/>
      <c r="I12" s="12"/>
      <c r="J12" s="12"/>
      <c r="K12" s="13"/>
      <c r="L12" s="13"/>
      <c r="M12" s="13"/>
      <c r="N12" s="13"/>
      <c r="O12" s="13"/>
      <c r="P12" s="10"/>
    </row>
    <row r="13" spans="1:16" ht="22.5" x14ac:dyDescent="0.2">
      <c r="F13" s="117" t="s">
        <v>2</v>
      </c>
      <c r="G13" s="118"/>
      <c r="H13" s="14" t="s">
        <v>3</v>
      </c>
      <c r="I13" s="57"/>
      <c r="J13" s="119" t="s">
        <v>4</v>
      </c>
      <c r="K13" s="119"/>
      <c r="L13" s="14" t="s">
        <v>5</v>
      </c>
      <c r="M13" s="119" t="s">
        <v>6</v>
      </c>
      <c r="N13" s="119"/>
      <c r="O13" s="15" t="s">
        <v>7</v>
      </c>
      <c r="P13" s="16"/>
    </row>
    <row r="14" spans="1:16" x14ac:dyDescent="0.2">
      <c r="F14" s="110" t="s">
        <v>46</v>
      </c>
      <c r="G14" s="111"/>
      <c r="H14" s="17" t="s">
        <v>8</v>
      </c>
      <c r="I14" s="57"/>
      <c r="J14" s="112" t="s">
        <v>9</v>
      </c>
      <c r="K14" s="112"/>
      <c r="L14" s="14" t="s">
        <v>10</v>
      </c>
      <c r="M14" s="112" t="s">
        <v>10</v>
      </c>
      <c r="N14" s="112"/>
      <c r="O14" s="18"/>
      <c r="P14" s="16"/>
    </row>
    <row r="15" spans="1:16" x14ac:dyDescent="0.2">
      <c r="F15" s="120" t="s">
        <v>11</v>
      </c>
      <c r="G15" s="121"/>
      <c r="H15" s="19">
        <f>J15</f>
        <v>51625</v>
      </c>
      <c r="I15" s="57"/>
      <c r="J15" s="122">
        <v>51625</v>
      </c>
      <c r="K15" s="123"/>
      <c r="L15" s="19"/>
      <c r="M15" s="124"/>
      <c r="N15" s="125"/>
      <c r="O15" s="20"/>
      <c r="P15" s="16"/>
    </row>
    <row r="16" spans="1:16" x14ac:dyDescent="0.2">
      <c r="F16" s="120" t="s">
        <v>12</v>
      </c>
      <c r="G16" s="121"/>
      <c r="H16" s="19">
        <f>J16</f>
        <v>-8468</v>
      </c>
      <c r="I16" s="22"/>
      <c r="J16" s="123">
        <v>-8468</v>
      </c>
      <c r="K16" s="123"/>
      <c r="L16" s="23"/>
      <c r="M16" s="126"/>
      <c r="N16" s="127"/>
      <c r="O16" s="20"/>
      <c r="P16" s="16"/>
    </row>
    <row r="17" spans="6:16" x14ac:dyDescent="0.2">
      <c r="F17" s="120" t="s">
        <v>13</v>
      </c>
      <c r="G17" s="121"/>
      <c r="H17" s="24">
        <v>0</v>
      </c>
      <c r="I17" s="39"/>
      <c r="J17" s="124"/>
      <c r="K17" s="125"/>
      <c r="L17" s="25"/>
      <c r="M17" s="128"/>
      <c r="N17" s="128"/>
      <c r="O17" s="20"/>
      <c r="P17" s="16"/>
    </row>
    <row r="18" spans="6:16" ht="13.5" thickBot="1" x14ac:dyDescent="0.25">
      <c r="F18" s="120" t="s">
        <v>14</v>
      </c>
      <c r="G18" s="121"/>
      <c r="H18" s="26">
        <v>0</v>
      </c>
      <c r="I18" s="62"/>
      <c r="J18" s="129"/>
      <c r="K18" s="130"/>
      <c r="L18" s="27"/>
      <c r="M18" s="129"/>
      <c r="N18" s="130"/>
      <c r="O18" s="28"/>
      <c r="P18" s="16"/>
    </row>
    <row r="19" spans="6:16" ht="13.5" thickBot="1" x14ac:dyDescent="0.25">
      <c r="F19" s="131" t="s">
        <v>15</v>
      </c>
      <c r="G19" s="132"/>
      <c r="H19" s="29">
        <f>SUM($H$15:$H$18)</f>
        <v>43157</v>
      </c>
      <c r="I19" s="30" t="s">
        <v>16</v>
      </c>
      <c r="J19" s="133">
        <f>SUM(J15:K18)</f>
        <v>43157</v>
      </c>
      <c r="K19" s="134"/>
      <c r="L19" s="31">
        <f t="shared" ref="L19" si="0">SUM(L15:M18)</f>
        <v>0</v>
      </c>
      <c r="M19" s="133">
        <f>SUM(M15:N18)</f>
        <v>0</v>
      </c>
      <c r="N19" s="134">
        <f t="shared" ref="N19" si="1">SUM(N15:O18)</f>
        <v>0</v>
      </c>
      <c r="O19" s="32">
        <f>SUM(O15:O18)</f>
        <v>0</v>
      </c>
      <c r="P19" s="33"/>
    </row>
    <row r="20" spans="6:16" x14ac:dyDescent="0.2">
      <c r="F20" s="135"/>
      <c r="G20" s="128"/>
      <c r="H20" s="44"/>
      <c r="I20" s="62"/>
      <c r="J20" s="112"/>
      <c r="K20" s="112"/>
      <c r="L20" s="34"/>
      <c r="M20" s="128"/>
      <c r="N20" s="128"/>
      <c r="O20" s="35"/>
      <c r="P20" s="16"/>
    </row>
    <row r="21" spans="6:16" ht="22.5" x14ac:dyDescent="0.2">
      <c r="F21" s="136" t="s">
        <v>17</v>
      </c>
      <c r="G21" s="137"/>
      <c r="H21" s="14" t="s">
        <v>3</v>
      </c>
      <c r="I21" s="57"/>
      <c r="J21" s="119" t="s">
        <v>4</v>
      </c>
      <c r="K21" s="119"/>
      <c r="L21" s="14" t="s">
        <v>5</v>
      </c>
      <c r="M21" s="119" t="s">
        <v>6</v>
      </c>
      <c r="N21" s="119"/>
      <c r="O21" s="36" t="s">
        <v>7</v>
      </c>
      <c r="P21" s="16"/>
    </row>
    <row r="22" spans="6:16" x14ac:dyDescent="0.2">
      <c r="F22" s="110" t="s">
        <v>46</v>
      </c>
      <c r="G22" s="111"/>
      <c r="H22" s="17" t="s">
        <v>8</v>
      </c>
      <c r="I22" s="57"/>
      <c r="J22" s="112" t="s">
        <v>9</v>
      </c>
      <c r="K22" s="112"/>
      <c r="L22" s="14" t="s">
        <v>10</v>
      </c>
      <c r="M22" s="112" t="s">
        <v>10</v>
      </c>
      <c r="N22" s="112"/>
      <c r="O22" s="35"/>
      <c r="P22" s="16"/>
    </row>
    <row r="23" spans="6:16" x14ac:dyDescent="0.2">
      <c r="F23" s="135" t="s">
        <v>18</v>
      </c>
      <c r="G23" s="128"/>
      <c r="H23" s="24">
        <f>J23</f>
        <v>64540</v>
      </c>
      <c r="I23" s="39"/>
      <c r="J23" s="124">
        <v>64540</v>
      </c>
      <c r="K23" s="138"/>
      <c r="L23" s="19"/>
      <c r="M23" s="124"/>
      <c r="N23" s="138"/>
      <c r="O23" s="37"/>
      <c r="P23" s="16"/>
    </row>
    <row r="24" spans="6:16" x14ac:dyDescent="0.2">
      <c r="F24" s="135" t="s">
        <v>19</v>
      </c>
      <c r="G24" s="128"/>
      <c r="H24" s="109">
        <f>J24</f>
        <v>75572</v>
      </c>
      <c r="I24" s="22"/>
      <c r="J24" s="124">
        <v>75572</v>
      </c>
      <c r="K24" s="125"/>
      <c r="L24" s="38"/>
      <c r="M24" s="126"/>
      <c r="N24" s="139"/>
      <c r="O24" s="37"/>
      <c r="P24" s="16"/>
    </row>
    <row r="25" spans="6:16" x14ac:dyDescent="0.2">
      <c r="F25" s="135" t="s">
        <v>20</v>
      </c>
      <c r="G25" s="128"/>
      <c r="H25" s="19">
        <v>0</v>
      </c>
      <c r="I25" s="57"/>
      <c r="J25" s="140"/>
      <c r="K25" s="128"/>
      <c r="L25" s="24"/>
      <c r="M25" s="124"/>
      <c r="N25" s="125"/>
      <c r="O25" s="20"/>
      <c r="P25" s="16"/>
    </row>
    <row r="26" spans="6:16" ht="13.5" thickBot="1" x14ac:dyDescent="0.25">
      <c r="F26" s="135" t="s">
        <v>21</v>
      </c>
      <c r="G26" s="128"/>
      <c r="H26" s="21">
        <v>0</v>
      </c>
      <c r="I26" s="40"/>
      <c r="J26" s="129"/>
      <c r="K26" s="141"/>
      <c r="L26" s="34"/>
      <c r="M26" s="129"/>
      <c r="N26" s="141"/>
      <c r="O26" s="35"/>
      <c r="P26" s="16"/>
    </row>
    <row r="27" spans="6:16" ht="13.5" thickBot="1" x14ac:dyDescent="0.25">
      <c r="F27" s="142" t="s">
        <v>22</v>
      </c>
      <c r="G27" s="143"/>
      <c r="H27" s="31">
        <f>SUM($H$23:$H$26)</f>
        <v>140112</v>
      </c>
      <c r="I27" s="41" t="s">
        <v>23</v>
      </c>
      <c r="J27" s="133">
        <f>SUM(J23:K26)</f>
        <v>140112</v>
      </c>
      <c r="K27" s="144"/>
      <c r="L27" s="42">
        <f t="shared" ref="L27" si="2">SUM(L23:M26)</f>
        <v>0</v>
      </c>
      <c r="M27" s="133">
        <f>SUM(M23:N26)</f>
        <v>0</v>
      </c>
      <c r="N27" s="144">
        <f t="shared" ref="N27" si="3">SUM(N23:O26)</f>
        <v>0</v>
      </c>
      <c r="O27" s="43">
        <f>SUM(O23:O26)</f>
        <v>0</v>
      </c>
      <c r="P27" s="16"/>
    </row>
    <row r="28" spans="6:16" x14ac:dyDescent="0.2">
      <c r="F28" s="135"/>
      <c r="G28" s="128"/>
      <c r="H28" s="44"/>
      <c r="I28" s="62"/>
      <c r="J28" s="145"/>
      <c r="K28" s="145"/>
      <c r="L28" s="57"/>
      <c r="M28" s="146"/>
      <c r="N28" s="146"/>
      <c r="O28" s="35"/>
      <c r="P28" s="16"/>
    </row>
    <row r="29" spans="6:16" x14ac:dyDescent="0.2">
      <c r="F29" s="136" t="s">
        <v>24</v>
      </c>
      <c r="G29" s="137"/>
      <c r="H29" s="14"/>
      <c r="I29" s="57"/>
      <c r="J29" s="14"/>
      <c r="K29" s="14"/>
      <c r="L29" s="14"/>
      <c r="M29" s="14"/>
      <c r="N29" s="14"/>
      <c r="O29" s="35"/>
      <c r="P29" s="16"/>
    </row>
    <row r="30" spans="6:16" ht="33.75" x14ac:dyDescent="0.2">
      <c r="F30" s="148" t="s">
        <v>25</v>
      </c>
      <c r="G30" s="149"/>
      <c r="H30" s="57"/>
      <c r="I30" s="62"/>
      <c r="J30" s="17" t="s">
        <v>26</v>
      </c>
      <c r="K30" s="45" t="s">
        <v>27</v>
      </c>
      <c r="L30" s="45" t="s">
        <v>10</v>
      </c>
      <c r="M30" s="45" t="s">
        <v>28</v>
      </c>
      <c r="N30" s="45" t="s">
        <v>29</v>
      </c>
      <c r="O30" s="18"/>
      <c r="P30" s="16"/>
    </row>
    <row r="31" spans="6:16" x14ac:dyDescent="0.2">
      <c r="F31" s="135" t="s">
        <v>18</v>
      </c>
      <c r="G31" s="128"/>
      <c r="H31" s="24">
        <f>J31+K31</f>
        <v>64269</v>
      </c>
      <c r="I31" s="46"/>
      <c r="J31" s="34">
        <v>42585</v>
      </c>
      <c r="K31" s="21">
        <v>21684</v>
      </c>
      <c r="L31" s="19"/>
      <c r="M31" s="19"/>
      <c r="N31" s="25"/>
      <c r="O31" s="47"/>
      <c r="P31" s="16"/>
    </row>
    <row r="32" spans="6:16" x14ac:dyDescent="0.2">
      <c r="F32" s="135" t="s">
        <v>19</v>
      </c>
      <c r="G32" s="128"/>
      <c r="H32" s="109">
        <f>J32+K32</f>
        <v>5222</v>
      </c>
      <c r="I32" s="40"/>
      <c r="J32" s="24">
        <v>5172</v>
      </c>
      <c r="K32" s="21">
        <v>50</v>
      </c>
      <c r="L32" s="48"/>
      <c r="M32" s="48"/>
      <c r="N32" s="49"/>
      <c r="O32" s="20"/>
      <c r="P32" s="16"/>
    </row>
    <row r="33" spans="6:16" x14ac:dyDescent="0.2">
      <c r="F33" s="135" t="s">
        <v>20</v>
      </c>
      <c r="G33" s="128"/>
      <c r="H33" s="24">
        <v>0</v>
      </c>
      <c r="I33" s="40"/>
      <c r="J33" s="24"/>
      <c r="K33" s="24"/>
      <c r="L33" s="24"/>
      <c r="M33" s="24"/>
      <c r="N33" s="24"/>
      <c r="O33" s="20"/>
      <c r="P33" s="16"/>
    </row>
    <row r="34" spans="6:16" ht="13.5" thickBot="1" x14ac:dyDescent="0.25">
      <c r="F34" s="135" t="s">
        <v>21</v>
      </c>
      <c r="G34" s="147"/>
      <c r="H34" s="50">
        <v>0</v>
      </c>
      <c r="I34" s="39"/>
      <c r="J34" s="51"/>
      <c r="K34" s="51"/>
      <c r="L34" s="26"/>
      <c r="M34" s="64"/>
      <c r="N34" s="27"/>
      <c r="O34" s="28"/>
      <c r="P34" s="16"/>
    </row>
    <row r="35" spans="6:16" ht="13.5" thickBot="1" x14ac:dyDescent="0.25">
      <c r="F35" s="135" t="s">
        <v>47</v>
      </c>
      <c r="G35" s="128"/>
      <c r="H35" s="31">
        <f>SUM($H$31:$H$34)</f>
        <v>69491</v>
      </c>
      <c r="I35" s="41" t="s">
        <v>30</v>
      </c>
      <c r="J35" s="52">
        <f t="shared" ref="J35:O35" si="4">SUM(J31:J34)</f>
        <v>47757</v>
      </c>
      <c r="K35" s="53">
        <f t="shared" si="4"/>
        <v>21734</v>
      </c>
      <c r="L35" s="53">
        <f t="shared" si="4"/>
        <v>0</v>
      </c>
      <c r="M35" s="53">
        <f t="shared" si="4"/>
        <v>0</v>
      </c>
      <c r="N35" s="53">
        <f t="shared" si="4"/>
        <v>0</v>
      </c>
      <c r="O35" s="54">
        <f t="shared" si="4"/>
        <v>0</v>
      </c>
      <c r="P35" s="16"/>
    </row>
    <row r="36" spans="6:16" ht="22.5" x14ac:dyDescent="0.2">
      <c r="F36" s="150" t="s">
        <v>48</v>
      </c>
      <c r="G36" s="112"/>
      <c r="H36" s="60"/>
      <c r="I36" s="62"/>
      <c r="J36" s="146"/>
      <c r="K36" s="146"/>
      <c r="L36" s="14"/>
      <c r="M36" s="55" t="s">
        <v>28</v>
      </c>
      <c r="N36" s="14" t="s">
        <v>29</v>
      </c>
      <c r="O36" s="35"/>
      <c r="P36" s="16"/>
    </row>
    <row r="37" spans="6:16" x14ac:dyDescent="0.2">
      <c r="F37" s="135" t="s">
        <v>31</v>
      </c>
      <c r="G37" s="128"/>
      <c r="H37" s="24">
        <v>0</v>
      </c>
      <c r="I37" s="40"/>
      <c r="J37" s="128"/>
      <c r="K37" s="147"/>
      <c r="L37" s="24"/>
      <c r="M37" s="39"/>
      <c r="N37" s="19"/>
      <c r="O37" s="56"/>
      <c r="P37" s="16"/>
    </row>
    <row r="38" spans="6:16" x14ac:dyDescent="0.2">
      <c r="F38" s="135" t="s">
        <v>32</v>
      </c>
      <c r="G38" s="128"/>
      <c r="H38" s="24">
        <v>0</v>
      </c>
      <c r="I38" s="40"/>
      <c r="J38" s="128"/>
      <c r="K38" s="147"/>
      <c r="L38" s="19"/>
      <c r="M38" s="24"/>
      <c r="N38" s="24"/>
      <c r="O38" s="37"/>
      <c r="P38" s="16"/>
    </row>
    <row r="39" spans="6:16" x14ac:dyDescent="0.2">
      <c r="F39" s="135" t="s">
        <v>33</v>
      </c>
      <c r="G39" s="147"/>
      <c r="H39" s="24">
        <v>0</v>
      </c>
      <c r="I39" s="40"/>
      <c r="J39" s="151"/>
      <c r="K39" s="128"/>
      <c r="L39" s="24"/>
      <c r="M39" s="19"/>
      <c r="N39" s="34"/>
      <c r="O39" s="37"/>
      <c r="P39" s="16"/>
    </row>
    <row r="40" spans="6:16" ht="13.5" thickBot="1" x14ac:dyDescent="0.25">
      <c r="F40" s="135" t="s">
        <v>34</v>
      </c>
      <c r="G40" s="147"/>
      <c r="H40" s="34">
        <v>0</v>
      </c>
      <c r="I40" s="40"/>
      <c r="J40" s="151"/>
      <c r="K40" s="128"/>
      <c r="L40" s="27"/>
      <c r="M40" s="51"/>
      <c r="N40" s="27"/>
      <c r="O40" s="28"/>
      <c r="P40" s="16"/>
    </row>
    <row r="41" spans="6:16" ht="13.5" thickBot="1" x14ac:dyDescent="0.25">
      <c r="F41" s="135" t="s">
        <v>47</v>
      </c>
      <c r="G41" s="152"/>
      <c r="H41" s="32">
        <f>SUM($H$37:$H$40)</f>
        <v>0</v>
      </c>
      <c r="I41" s="58" t="s">
        <v>35</v>
      </c>
      <c r="J41" s="151"/>
      <c r="K41" s="152"/>
      <c r="L41" s="32">
        <f>SUM(L37:L40)</f>
        <v>0</v>
      </c>
      <c r="M41" s="43">
        <f t="shared" ref="M41:O41" si="5">SUM(M37:M40)</f>
        <v>0</v>
      </c>
      <c r="N41" s="43">
        <f t="shared" si="5"/>
        <v>0</v>
      </c>
      <c r="O41" s="59">
        <f t="shared" si="5"/>
        <v>0</v>
      </c>
      <c r="P41" s="16"/>
    </row>
    <row r="42" spans="6:16" x14ac:dyDescent="0.2">
      <c r="F42" s="153" t="s">
        <v>36</v>
      </c>
      <c r="G42" s="154"/>
      <c r="H42" s="57"/>
      <c r="I42" s="62"/>
      <c r="J42" s="155"/>
      <c r="K42" s="155"/>
      <c r="L42" s="57"/>
      <c r="M42" s="156"/>
      <c r="N42" s="156"/>
      <c r="O42" s="61"/>
      <c r="P42" s="16"/>
    </row>
    <row r="43" spans="6:16" ht="13.5" thickBot="1" x14ac:dyDescent="0.25">
      <c r="F43" s="135" t="s">
        <v>37</v>
      </c>
      <c r="G43" s="128"/>
      <c r="H43" s="26">
        <v>0</v>
      </c>
      <c r="I43" s="58" t="s">
        <v>38</v>
      </c>
      <c r="J43" s="124"/>
      <c r="K43" s="125"/>
      <c r="L43" s="24"/>
      <c r="M43" s="124"/>
      <c r="N43" s="125"/>
      <c r="O43" s="20"/>
      <c r="P43" s="16"/>
    </row>
    <row r="44" spans="6:16" ht="13.5" thickBot="1" x14ac:dyDescent="0.25">
      <c r="F44" s="135" t="s">
        <v>49</v>
      </c>
      <c r="G44" s="152"/>
      <c r="H44" s="32">
        <f>$H$35+$H$41+$H$43</f>
        <v>69491</v>
      </c>
      <c r="I44" s="157" t="s">
        <v>39</v>
      </c>
      <c r="J44" s="158"/>
      <c r="K44" s="158"/>
      <c r="L44" s="57"/>
      <c r="M44" s="128"/>
      <c r="N44" s="128"/>
      <c r="O44" s="63"/>
      <c r="P44" s="16"/>
    </row>
    <row r="45" spans="6:16" x14ac:dyDescent="0.2">
      <c r="F45" s="135"/>
      <c r="G45" s="128"/>
      <c r="H45" s="57"/>
      <c r="I45" s="62"/>
      <c r="J45" s="151"/>
      <c r="K45" s="151"/>
      <c r="L45" s="57"/>
      <c r="M45" s="151"/>
      <c r="N45" s="151"/>
      <c r="O45" s="35"/>
      <c r="P45" s="16"/>
    </row>
    <row r="46" spans="6:16" ht="13.5" thickBot="1" x14ac:dyDescent="0.25">
      <c r="F46" s="150" t="s">
        <v>40</v>
      </c>
      <c r="G46" s="112"/>
      <c r="H46" s="57"/>
      <c r="I46" s="62"/>
      <c r="J46" s="151"/>
      <c r="K46" s="151"/>
      <c r="L46" s="57"/>
      <c r="M46" s="151"/>
      <c r="N46" s="151"/>
      <c r="O46" s="35"/>
      <c r="P46" s="16"/>
    </row>
    <row r="47" spans="6:16" ht="13.5" thickBot="1" x14ac:dyDescent="0.25">
      <c r="F47" s="120" t="s">
        <v>41</v>
      </c>
      <c r="G47" s="159"/>
      <c r="H47" s="32">
        <f>$H$19+$H$27+$H$44</f>
        <v>252760</v>
      </c>
      <c r="I47" s="157" t="s">
        <v>42</v>
      </c>
      <c r="J47" s="158"/>
      <c r="K47" s="158"/>
      <c r="L47" s="57"/>
      <c r="M47" s="151"/>
      <c r="N47" s="151"/>
      <c r="O47" s="35"/>
      <c r="P47" s="16"/>
    </row>
    <row r="48" spans="6:16" x14ac:dyDescent="0.2">
      <c r="F48" s="135"/>
      <c r="G48" s="128"/>
      <c r="H48" s="151" t="s">
        <v>43</v>
      </c>
      <c r="I48" s="151"/>
      <c r="J48" s="151"/>
      <c r="K48" s="151"/>
      <c r="L48" s="151"/>
      <c r="M48" s="151"/>
      <c r="N48" s="151"/>
      <c r="O48" s="35"/>
      <c r="P48" s="16"/>
    </row>
    <row r="49" spans="6:16" ht="13.5" thickBot="1" x14ac:dyDescent="0.25">
      <c r="F49" s="160"/>
      <c r="G49" s="161"/>
      <c r="H49" s="161" t="s">
        <v>44</v>
      </c>
      <c r="I49" s="161"/>
      <c r="J49" s="161"/>
      <c r="K49" s="161"/>
      <c r="L49" s="161"/>
      <c r="M49" s="161"/>
      <c r="N49" s="161"/>
      <c r="O49" s="54"/>
      <c r="P49" s="16"/>
    </row>
    <row r="10012" spans="1:5" s="8" customFormat="1" x14ac:dyDescent="0.2">
      <c r="A10012" s="113" t="s">
        <v>45</v>
      </c>
      <c r="B10012" s="113"/>
      <c r="C10012" s="113"/>
      <c r="D10012" s="113"/>
      <c r="E10012" s="114"/>
    </row>
  </sheetData>
  <sheetProtection algorithmName="SHA-512" hashValue="Wr7v0agspCi3/TSUxjf8S0ZirNSTUjJ6M+HXh3gYlPCdYIXepgKy8B9pcorztzXeDTi2ea0mSRkdGvssGEkbdg==" saltValue="SCawRglFBdR1nPZcDOV5BQ==" spinCount="100000" sheet="1" objects="1" scenarios="1"/>
  <mergeCells count="93">
    <mergeCell ref="A10012:E10012"/>
    <mergeCell ref="F46:G46"/>
    <mergeCell ref="J46:K46"/>
    <mergeCell ref="M46:N46"/>
    <mergeCell ref="F47:G47"/>
    <mergeCell ref="I47:K47"/>
    <mergeCell ref="M47:N47"/>
    <mergeCell ref="F48:G48"/>
    <mergeCell ref="H48:N48"/>
    <mergeCell ref="F49:G49"/>
    <mergeCell ref="H49:L49"/>
    <mergeCell ref="M49:N49"/>
    <mergeCell ref="F44:G44"/>
    <mergeCell ref="I44:K44"/>
    <mergeCell ref="M44:N44"/>
    <mergeCell ref="F45:G45"/>
    <mergeCell ref="J45:K45"/>
    <mergeCell ref="M45:N45"/>
    <mergeCell ref="F42:G42"/>
    <mergeCell ref="J42:K42"/>
    <mergeCell ref="M42:N42"/>
    <mergeCell ref="F43:G43"/>
    <mergeCell ref="J43:K43"/>
    <mergeCell ref="M43:N43"/>
    <mergeCell ref="F39:G39"/>
    <mergeCell ref="J39:K39"/>
    <mergeCell ref="F40:G40"/>
    <mergeCell ref="J40:K40"/>
    <mergeCell ref="F41:G41"/>
    <mergeCell ref="J41:K41"/>
    <mergeCell ref="F38:G38"/>
    <mergeCell ref="J38:K38"/>
    <mergeCell ref="F29:G29"/>
    <mergeCell ref="F30:G30"/>
    <mergeCell ref="F31:G31"/>
    <mergeCell ref="F32:G32"/>
    <mergeCell ref="F33:G33"/>
    <mergeCell ref="F34:G34"/>
    <mergeCell ref="F35:G35"/>
    <mergeCell ref="F36:G36"/>
    <mergeCell ref="J36:K36"/>
    <mergeCell ref="F37:G37"/>
    <mergeCell ref="J37:K37"/>
    <mergeCell ref="F27:G27"/>
    <mergeCell ref="J27:K27"/>
    <mergeCell ref="M27:N27"/>
    <mergeCell ref="F28:G28"/>
    <mergeCell ref="J28:K28"/>
    <mergeCell ref="M28:N28"/>
    <mergeCell ref="F25:G25"/>
    <mergeCell ref="J25:K25"/>
    <mergeCell ref="M25:N25"/>
    <mergeCell ref="F26:G26"/>
    <mergeCell ref="J26:K26"/>
    <mergeCell ref="M26:N26"/>
    <mergeCell ref="F23:G23"/>
    <mergeCell ref="J23:K23"/>
    <mergeCell ref="M23:N23"/>
    <mergeCell ref="F24:G24"/>
    <mergeCell ref="J24:K24"/>
    <mergeCell ref="M24:N24"/>
    <mergeCell ref="F21:G21"/>
    <mergeCell ref="J21:K21"/>
    <mergeCell ref="M21:N21"/>
    <mergeCell ref="F22:G22"/>
    <mergeCell ref="J22:K22"/>
    <mergeCell ref="M22:N22"/>
    <mergeCell ref="F19:G19"/>
    <mergeCell ref="J19:K19"/>
    <mergeCell ref="M19:N19"/>
    <mergeCell ref="F20:G20"/>
    <mergeCell ref="J20:K20"/>
    <mergeCell ref="M20:N20"/>
    <mergeCell ref="F17:G17"/>
    <mergeCell ref="J17:K17"/>
    <mergeCell ref="M17:N17"/>
    <mergeCell ref="F18:G18"/>
    <mergeCell ref="J18:K18"/>
    <mergeCell ref="M18:N18"/>
    <mergeCell ref="F15:G15"/>
    <mergeCell ref="J15:K15"/>
    <mergeCell ref="M15:N15"/>
    <mergeCell ref="F16:G16"/>
    <mergeCell ref="J16:K16"/>
    <mergeCell ref="M16:N16"/>
    <mergeCell ref="F14:G14"/>
    <mergeCell ref="J14:K14"/>
    <mergeCell ref="M14:N14"/>
    <mergeCell ref="A4:E4"/>
    <mergeCell ref="F11:J11"/>
    <mergeCell ref="F13:G13"/>
    <mergeCell ref="J13:K13"/>
    <mergeCell ref="M13:N13"/>
  </mergeCells>
  <conditionalFormatting sqref="A2">
    <cfRule type="expression" dxfId="2" priority="1">
      <formula>ISERROR(A2)</formula>
    </cfRule>
  </conditionalFormatting>
  <hyperlinks>
    <hyperlink ref="A4" location="'Map'!A1" display="Map" xr:uid="{144AB643-36A1-41C4-9045-92ED3EFBAF86}"/>
  </hyperlinks>
  <pageMargins left="0.7" right="0.7" top="0.75" bottom="0.75" header="0.3" footer="0.3"/>
  <pageSetup paperSize="9" scale="1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59957-5E0A-4D2C-BEF8-26F7998E2E21}">
  <sheetPr>
    <pageSetUpPr fitToPage="1"/>
  </sheetPr>
  <dimension ref="A1:S10012"/>
  <sheetViews>
    <sheetView tabSelected="1" workbookViewId="0">
      <selection activeCell="H35" sqref="H35"/>
    </sheetView>
  </sheetViews>
  <sheetFormatPr defaultColWidth="9.140625" defaultRowHeight="12.75" x14ac:dyDescent="0.2"/>
  <cols>
    <col min="1" max="5" width="3.7109375" style="9" customWidth="1"/>
    <col min="6" max="16384" width="9.140625" style="9"/>
  </cols>
  <sheetData>
    <row r="1" spans="1:19" s="2" customFormat="1" x14ac:dyDescent="0.2">
      <c r="A1" s="1"/>
      <c r="B1" s="1"/>
      <c r="C1" s="1"/>
      <c r="D1" s="1"/>
      <c r="E1" s="1"/>
    </row>
    <row r="2" spans="1:19" s="5" customFormat="1" ht="27" customHeight="1" x14ac:dyDescent="0.25">
      <c r="A2" s="3" t="str">
        <f ca="1">MID(CELL("filename",D1),FIND("]",CELL("filename",D1))+1,256)</f>
        <v>Core Growth Sens - PA</v>
      </c>
      <c r="B2" s="4"/>
      <c r="C2" s="4"/>
      <c r="D2" s="4"/>
      <c r="E2" s="4"/>
    </row>
    <row r="3" spans="1:19" s="7" customFormat="1" x14ac:dyDescent="0.2">
      <c r="A3" s="1"/>
      <c r="B3" s="1"/>
      <c r="C3" s="1"/>
      <c r="D3" s="1"/>
      <c r="E3" s="1"/>
      <c r="F3" s="6"/>
    </row>
    <row r="4" spans="1:19" s="8" customFormat="1" x14ac:dyDescent="0.2">
      <c r="A4" s="113" t="s">
        <v>0</v>
      </c>
      <c r="B4" s="113"/>
      <c r="C4" s="113"/>
      <c r="D4" s="113"/>
      <c r="E4" s="114"/>
    </row>
    <row r="5" spans="1:19" ht="3" customHeight="1" x14ac:dyDescent="0.2"/>
    <row r="6" spans="1:19" ht="3" customHeight="1" x14ac:dyDescent="0.2"/>
    <row r="7" spans="1:19" ht="3" customHeight="1" x14ac:dyDescent="0.2"/>
    <row r="8" spans="1:19" ht="3" customHeight="1" x14ac:dyDescent="0.2"/>
    <row r="9" spans="1:19" ht="3" customHeight="1" x14ac:dyDescent="0.2"/>
    <row r="11" spans="1:19" ht="16.5" thickBot="1" x14ac:dyDescent="0.25">
      <c r="F11" s="65" t="s">
        <v>50</v>
      </c>
      <c r="G11" s="66"/>
      <c r="H11" s="66"/>
      <c r="I11" s="66"/>
      <c r="J11" s="66"/>
      <c r="K11" s="66"/>
      <c r="L11" s="67"/>
      <c r="M11" s="67"/>
      <c r="N11" s="67"/>
      <c r="O11" s="67"/>
      <c r="P11" s="67"/>
      <c r="Q11" s="67"/>
      <c r="R11" s="67"/>
      <c r="S11" s="67"/>
    </row>
    <row r="12" spans="1:19" ht="22.5" x14ac:dyDescent="0.2">
      <c r="F12" s="197"/>
      <c r="G12" s="198"/>
      <c r="H12" s="68" t="s">
        <v>3</v>
      </c>
      <c r="I12" s="69"/>
      <c r="J12" s="199" t="s">
        <v>4</v>
      </c>
      <c r="K12" s="199"/>
      <c r="L12" s="199" t="s">
        <v>51</v>
      </c>
      <c r="M12" s="199"/>
      <c r="N12" s="199"/>
      <c r="O12" s="199" t="s">
        <v>52</v>
      </c>
      <c r="P12" s="199"/>
      <c r="Q12" s="199" t="s">
        <v>53</v>
      </c>
      <c r="R12" s="200"/>
      <c r="S12" s="67"/>
    </row>
    <row r="13" spans="1:19" x14ac:dyDescent="0.2">
      <c r="F13" s="201" t="s">
        <v>54</v>
      </c>
      <c r="G13" s="202"/>
      <c r="H13" s="70" t="s">
        <v>8</v>
      </c>
      <c r="I13" s="71"/>
      <c r="J13" s="185" t="s">
        <v>55</v>
      </c>
      <c r="K13" s="185"/>
      <c r="L13" s="166"/>
      <c r="M13" s="166"/>
      <c r="N13" s="166"/>
      <c r="O13" s="166"/>
      <c r="P13" s="166"/>
      <c r="Q13" s="184"/>
      <c r="R13" s="203"/>
      <c r="S13" s="72"/>
    </row>
    <row r="14" spans="1:19" x14ac:dyDescent="0.2">
      <c r="F14" s="171" t="s">
        <v>56</v>
      </c>
      <c r="G14" s="166"/>
      <c r="H14" s="73">
        <v>0</v>
      </c>
      <c r="I14" s="71"/>
      <c r="J14" s="175"/>
      <c r="K14" s="176"/>
      <c r="L14" s="191"/>
      <c r="M14" s="166"/>
      <c r="N14" s="166"/>
      <c r="O14" s="166"/>
      <c r="P14" s="188"/>
      <c r="Q14" s="178"/>
      <c r="R14" s="179"/>
      <c r="S14" s="72"/>
    </row>
    <row r="15" spans="1:19" x14ac:dyDescent="0.2">
      <c r="F15" s="171" t="s">
        <v>57</v>
      </c>
      <c r="G15" s="166"/>
      <c r="H15" s="73">
        <v>0</v>
      </c>
      <c r="I15" s="71"/>
      <c r="J15" s="175"/>
      <c r="K15" s="176"/>
      <c r="L15" s="191"/>
      <c r="M15" s="166"/>
      <c r="N15" s="166"/>
      <c r="O15" s="166"/>
      <c r="P15" s="188"/>
      <c r="Q15" s="178"/>
      <c r="R15" s="179"/>
      <c r="S15" s="72"/>
    </row>
    <row r="16" spans="1:19" x14ac:dyDescent="0.2">
      <c r="F16" s="171" t="s">
        <v>58</v>
      </c>
      <c r="G16" s="166"/>
      <c r="H16" s="74">
        <v>0</v>
      </c>
      <c r="I16" s="75"/>
      <c r="J16" s="175"/>
      <c r="K16" s="176"/>
      <c r="L16" s="189"/>
      <c r="M16" s="184"/>
      <c r="N16" s="184"/>
      <c r="O16" s="184"/>
      <c r="P16" s="190"/>
      <c r="Q16" s="178"/>
      <c r="R16" s="179"/>
      <c r="S16" s="72"/>
    </row>
    <row r="17" spans="6:19" x14ac:dyDescent="0.2">
      <c r="F17" s="171" t="s">
        <v>59</v>
      </c>
      <c r="G17" s="166"/>
      <c r="H17" s="73">
        <v>0</v>
      </c>
      <c r="I17" s="75"/>
      <c r="J17" s="175"/>
      <c r="K17" s="176"/>
      <c r="L17" s="175"/>
      <c r="M17" s="177"/>
      <c r="N17" s="176"/>
      <c r="O17" s="175"/>
      <c r="P17" s="176"/>
      <c r="Q17" s="178"/>
      <c r="R17" s="179"/>
      <c r="S17" s="72"/>
    </row>
    <row r="18" spans="6:19" x14ac:dyDescent="0.2">
      <c r="F18" s="171" t="s">
        <v>60</v>
      </c>
      <c r="G18" s="166"/>
      <c r="H18" s="73">
        <v>0</v>
      </c>
      <c r="I18" s="71"/>
      <c r="J18" s="175"/>
      <c r="K18" s="176"/>
      <c r="L18" s="175"/>
      <c r="M18" s="177"/>
      <c r="N18" s="176"/>
      <c r="O18" s="175"/>
      <c r="P18" s="176"/>
      <c r="Q18" s="178"/>
      <c r="R18" s="179"/>
      <c r="S18" s="72"/>
    </row>
    <row r="19" spans="6:19" x14ac:dyDescent="0.2">
      <c r="F19" s="194" t="s">
        <v>61</v>
      </c>
      <c r="G19" s="195"/>
      <c r="H19" s="73">
        <v>0</v>
      </c>
      <c r="I19" s="76" t="s">
        <v>62</v>
      </c>
      <c r="J19" s="175"/>
      <c r="K19" s="176"/>
      <c r="L19" s="175"/>
      <c r="M19" s="177"/>
      <c r="N19" s="176"/>
      <c r="O19" s="175"/>
      <c r="P19" s="176"/>
      <c r="Q19" s="175"/>
      <c r="R19" s="196"/>
      <c r="S19" s="77"/>
    </row>
    <row r="20" spans="6:19" x14ac:dyDescent="0.2">
      <c r="F20" s="171"/>
      <c r="G20" s="166"/>
      <c r="H20" s="71"/>
      <c r="I20" s="78"/>
      <c r="J20" s="192"/>
      <c r="K20" s="192"/>
      <c r="L20" s="180"/>
      <c r="M20" s="180"/>
      <c r="N20" s="180"/>
      <c r="O20" s="180"/>
      <c r="P20" s="180"/>
      <c r="Q20" s="181"/>
      <c r="R20" s="182"/>
      <c r="S20" s="77"/>
    </row>
    <row r="21" spans="6:19" x14ac:dyDescent="0.2">
      <c r="F21" s="172" t="s">
        <v>63</v>
      </c>
      <c r="G21" s="183"/>
      <c r="H21" s="183"/>
      <c r="I21" s="78"/>
      <c r="J21" s="184"/>
      <c r="K21" s="184"/>
      <c r="L21" s="193"/>
      <c r="M21" s="193"/>
      <c r="N21" s="193"/>
      <c r="O21" s="193"/>
      <c r="P21" s="193"/>
      <c r="Q21" s="186"/>
      <c r="R21" s="187"/>
      <c r="S21" s="77"/>
    </row>
    <row r="22" spans="6:19" x14ac:dyDescent="0.2">
      <c r="F22" s="171" t="s">
        <v>56</v>
      </c>
      <c r="G22" s="166"/>
      <c r="H22" s="74">
        <v>0</v>
      </c>
      <c r="I22" s="79"/>
      <c r="J22" s="175"/>
      <c r="K22" s="176"/>
      <c r="L22" s="191"/>
      <c r="M22" s="166"/>
      <c r="N22" s="166"/>
      <c r="O22" s="166"/>
      <c r="P22" s="188"/>
      <c r="Q22" s="178"/>
      <c r="R22" s="179"/>
      <c r="S22" s="67"/>
    </row>
    <row r="23" spans="6:19" x14ac:dyDescent="0.2">
      <c r="F23" s="171" t="s">
        <v>64</v>
      </c>
      <c r="G23" s="166"/>
      <c r="H23" s="74">
        <v>0</v>
      </c>
      <c r="I23" s="79"/>
      <c r="J23" s="175"/>
      <c r="K23" s="176"/>
      <c r="L23" s="191"/>
      <c r="M23" s="166"/>
      <c r="N23" s="166"/>
      <c r="O23" s="166"/>
      <c r="P23" s="188"/>
      <c r="Q23" s="178"/>
      <c r="R23" s="179"/>
      <c r="S23" s="67"/>
    </row>
    <row r="24" spans="6:19" x14ac:dyDescent="0.2">
      <c r="F24" s="171" t="s">
        <v>58</v>
      </c>
      <c r="G24" s="188"/>
      <c r="H24" s="75">
        <v>127129</v>
      </c>
      <c r="I24" s="79"/>
      <c r="J24" s="175"/>
      <c r="K24" s="176"/>
      <c r="L24" s="189"/>
      <c r="M24" s="184"/>
      <c r="N24" s="184"/>
      <c r="O24" s="184"/>
      <c r="P24" s="190"/>
      <c r="Q24" s="178"/>
      <c r="R24" s="179"/>
      <c r="S24" s="67"/>
    </row>
    <row r="25" spans="6:19" x14ac:dyDescent="0.2">
      <c r="F25" s="171" t="s">
        <v>59</v>
      </c>
      <c r="G25" s="166"/>
      <c r="H25" s="74">
        <v>0</v>
      </c>
      <c r="I25" s="80"/>
      <c r="J25" s="175"/>
      <c r="K25" s="176"/>
      <c r="L25" s="175"/>
      <c r="M25" s="177"/>
      <c r="N25" s="176"/>
      <c r="O25" s="175"/>
      <c r="P25" s="176"/>
      <c r="Q25" s="178"/>
      <c r="R25" s="179"/>
      <c r="S25" s="67"/>
    </row>
    <row r="26" spans="6:19" x14ac:dyDescent="0.2">
      <c r="F26" s="171" t="s">
        <v>60</v>
      </c>
      <c r="G26" s="166"/>
      <c r="H26" s="73">
        <v>0</v>
      </c>
      <c r="I26" s="80"/>
      <c r="J26" s="175"/>
      <c r="K26" s="176"/>
      <c r="L26" s="175"/>
      <c r="M26" s="177"/>
      <c r="N26" s="176"/>
      <c r="O26" s="175"/>
      <c r="P26" s="176"/>
      <c r="Q26" s="178"/>
      <c r="R26" s="179"/>
      <c r="S26" s="67"/>
    </row>
    <row r="27" spans="6:19" x14ac:dyDescent="0.2">
      <c r="F27" s="171" t="s">
        <v>65</v>
      </c>
      <c r="G27" s="166"/>
      <c r="H27" s="75">
        <f>SUM(H22:H26)</f>
        <v>127129</v>
      </c>
      <c r="I27" s="81" t="s">
        <v>66</v>
      </c>
      <c r="J27" s="175"/>
      <c r="K27" s="176"/>
      <c r="L27" s="175"/>
      <c r="M27" s="177"/>
      <c r="N27" s="176"/>
      <c r="O27" s="175"/>
      <c r="P27" s="176"/>
      <c r="Q27" s="178"/>
      <c r="R27" s="179"/>
      <c r="S27" s="67"/>
    </row>
    <row r="28" spans="6:19" x14ac:dyDescent="0.2">
      <c r="F28" s="171" t="s">
        <v>67</v>
      </c>
      <c r="G28" s="166"/>
      <c r="H28" s="71"/>
      <c r="I28" s="78"/>
      <c r="J28" s="180"/>
      <c r="K28" s="180"/>
      <c r="L28" s="180"/>
      <c r="M28" s="180"/>
      <c r="N28" s="180"/>
      <c r="O28" s="180"/>
      <c r="P28" s="180"/>
      <c r="Q28" s="181"/>
      <c r="R28" s="182"/>
      <c r="S28" s="67"/>
    </row>
    <row r="29" spans="6:19" x14ac:dyDescent="0.2">
      <c r="F29" s="172" t="s">
        <v>68</v>
      </c>
      <c r="G29" s="183"/>
      <c r="H29" s="183"/>
      <c r="I29" s="78"/>
      <c r="J29" s="184"/>
      <c r="K29" s="184"/>
      <c r="L29" s="185"/>
      <c r="M29" s="185"/>
      <c r="N29" s="185"/>
      <c r="O29" s="185"/>
      <c r="P29" s="185"/>
      <c r="Q29" s="186"/>
      <c r="R29" s="187"/>
      <c r="S29" s="67"/>
    </row>
    <row r="30" spans="6:19" ht="15" x14ac:dyDescent="0.25">
      <c r="F30" s="171" t="s">
        <v>69</v>
      </c>
      <c r="G30" s="174"/>
      <c r="H30" s="75">
        <v>39398</v>
      </c>
      <c r="I30" s="82" t="s">
        <v>70</v>
      </c>
      <c r="J30" s="175"/>
      <c r="K30" s="176"/>
      <c r="L30" s="175"/>
      <c r="M30" s="177"/>
      <c r="N30" s="176"/>
      <c r="O30" s="175"/>
      <c r="P30" s="176"/>
      <c r="Q30" s="178"/>
      <c r="R30" s="179"/>
      <c r="S30" s="67"/>
    </row>
    <row r="31" spans="6:19" x14ac:dyDescent="0.2">
      <c r="F31" s="171"/>
      <c r="G31" s="166"/>
      <c r="H31" s="83"/>
      <c r="I31" s="78"/>
      <c r="J31" s="180"/>
      <c r="K31" s="180"/>
      <c r="L31" s="180"/>
      <c r="M31" s="180"/>
      <c r="N31" s="180"/>
      <c r="O31" s="180"/>
      <c r="P31" s="180"/>
      <c r="Q31" s="181"/>
      <c r="R31" s="182"/>
      <c r="S31" s="67"/>
    </row>
    <row r="32" spans="6:19" x14ac:dyDescent="0.2">
      <c r="F32" s="162" t="s">
        <v>71</v>
      </c>
      <c r="G32" s="163"/>
      <c r="H32" s="71"/>
      <c r="I32" s="78"/>
      <c r="J32" s="166"/>
      <c r="K32" s="166"/>
      <c r="L32" s="166"/>
      <c r="M32" s="166"/>
      <c r="N32" s="166"/>
      <c r="O32" s="166"/>
      <c r="P32" s="166"/>
      <c r="Q32" s="167"/>
      <c r="R32" s="168"/>
      <c r="S32" s="67"/>
    </row>
    <row r="33" spans="6:19" x14ac:dyDescent="0.2">
      <c r="F33" s="172" t="s">
        <v>72</v>
      </c>
      <c r="G33" s="173"/>
      <c r="H33" s="75">
        <f>H27</f>
        <v>127129</v>
      </c>
      <c r="I33" s="164" t="s">
        <v>73</v>
      </c>
      <c r="J33" s="165"/>
      <c r="K33" s="166"/>
      <c r="L33" s="166"/>
      <c r="M33" s="166"/>
      <c r="N33" s="166"/>
      <c r="O33" s="166"/>
      <c r="P33" s="167"/>
      <c r="Q33" s="167"/>
      <c r="R33" s="168"/>
      <c r="S33" s="67"/>
    </row>
    <row r="34" spans="6:19" x14ac:dyDescent="0.2">
      <c r="F34" s="162" t="s">
        <v>74</v>
      </c>
      <c r="G34" s="163"/>
      <c r="H34" s="75">
        <f>H30</f>
        <v>39398</v>
      </c>
      <c r="I34" s="164" t="s">
        <v>75</v>
      </c>
      <c r="J34" s="165"/>
      <c r="K34" s="166"/>
      <c r="L34" s="166"/>
      <c r="M34" s="166"/>
      <c r="N34" s="166"/>
      <c r="O34" s="166"/>
      <c r="P34" s="167"/>
      <c r="Q34" s="167"/>
      <c r="R34" s="168"/>
      <c r="S34" s="67"/>
    </row>
    <row r="35" spans="6:19" x14ac:dyDescent="0.2">
      <c r="F35" s="171"/>
      <c r="G35" s="166"/>
      <c r="H35" s="83"/>
      <c r="I35" s="166"/>
      <c r="J35" s="166"/>
      <c r="K35" s="166"/>
      <c r="L35" s="166"/>
      <c r="M35" s="166"/>
      <c r="N35" s="166"/>
      <c r="O35" s="166"/>
      <c r="P35" s="167"/>
      <c r="Q35" s="167"/>
      <c r="R35" s="168"/>
      <c r="S35" s="67"/>
    </row>
    <row r="36" spans="6:19" x14ac:dyDescent="0.2">
      <c r="F36" s="171"/>
      <c r="G36" s="166"/>
      <c r="H36" s="166" t="s">
        <v>76</v>
      </c>
      <c r="I36" s="166"/>
      <c r="J36" s="166"/>
      <c r="K36" s="166"/>
      <c r="L36" s="166"/>
      <c r="M36" s="166"/>
      <c r="N36" s="166"/>
      <c r="O36" s="166"/>
      <c r="P36" s="166"/>
      <c r="Q36" s="166"/>
      <c r="R36" s="84"/>
      <c r="S36" s="67"/>
    </row>
    <row r="37" spans="6:19" ht="13.5" thickBot="1" x14ac:dyDescent="0.25">
      <c r="F37" s="169"/>
      <c r="G37" s="170"/>
      <c r="H37" s="170" t="s">
        <v>77</v>
      </c>
      <c r="I37" s="170"/>
      <c r="J37" s="170"/>
      <c r="K37" s="170"/>
      <c r="L37" s="170"/>
      <c r="M37" s="170"/>
      <c r="N37" s="170"/>
      <c r="O37" s="170"/>
      <c r="P37" s="170"/>
      <c r="Q37" s="170"/>
      <c r="R37" s="85"/>
      <c r="S37" s="67"/>
    </row>
    <row r="38" spans="6:19" x14ac:dyDescent="0.2">
      <c r="F38" s="86"/>
      <c r="G38" s="87"/>
      <c r="H38" s="88"/>
      <c r="I38" s="89"/>
      <c r="J38" s="87"/>
      <c r="K38" s="87"/>
      <c r="L38" s="67"/>
      <c r="M38" s="67"/>
      <c r="N38" s="67"/>
      <c r="O38" s="67"/>
      <c r="P38" s="67"/>
      <c r="Q38" s="67"/>
      <c r="R38" s="67"/>
      <c r="S38" s="67"/>
    </row>
    <row r="10012" spans="1:5" s="8" customFormat="1" x14ac:dyDescent="0.2">
      <c r="A10012" s="113" t="s">
        <v>45</v>
      </c>
      <c r="B10012" s="113"/>
      <c r="C10012" s="113"/>
      <c r="D10012" s="113"/>
      <c r="E10012" s="114"/>
    </row>
  </sheetData>
  <sheetProtection algorithmName="SHA-512" hashValue="6hQquhbbxGF3HL/Hzn2e4S4wOlJrWUPMaLa/VxNTlKouZikEVi0hfSoz8hWE/BgZEOJScRUTR+y+RnfssA/oLA==" saltValue="djCg4mYvd4TL2UnNVFNb+g==" spinCount="100000" sheet="1" objects="1" scenarios="1"/>
  <mergeCells count="127">
    <mergeCell ref="A4:E4"/>
    <mergeCell ref="F12:G12"/>
    <mergeCell ref="J12:K12"/>
    <mergeCell ref="L12:N12"/>
    <mergeCell ref="O12:P12"/>
    <mergeCell ref="Q12:R12"/>
    <mergeCell ref="F13:G13"/>
    <mergeCell ref="J13:K13"/>
    <mergeCell ref="L13:N13"/>
    <mergeCell ref="O13:P13"/>
    <mergeCell ref="Q13:R13"/>
    <mergeCell ref="F14:G14"/>
    <mergeCell ref="J14:K14"/>
    <mergeCell ref="L14:N14"/>
    <mergeCell ref="O14:P14"/>
    <mergeCell ref="Q14:R14"/>
    <mergeCell ref="F15:G15"/>
    <mergeCell ref="J15:K15"/>
    <mergeCell ref="L15:N15"/>
    <mergeCell ref="O15:P15"/>
    <mergeCell ref="Q15:R15"/>
    <mergeCell ref="F16:G16"/>
    <mergeCell ref="J16:K16"/>
    <mergeCell ref="L16:N16"/>
    <mergeCell ref="O16:P16"/>
    <mergeCell ref="Q16:R16"/>
    <mergeCell ref="F17:G17"/>
    <mergeCell ref="J17:K17"/>
    <mergeCell ref="L17:N17"/>
    <mergeCell ref="O17:P17"/>
    <mergeCell ref="Q17:R17"/>
    <mergeCell ref="F18:G18"/>
    <mergeCell ref="J18:K18"/>
    <mergeCell ref="L18:N18"/>
    <mergeCell ref="O18:P18"/>
    <mergeCell ref="Q18:R18"/>
    <mergeCell ref="F19:G19"/>
    <mergeCell ref="J19:K19"/>
    <mergeCell ref="L19:N19"/>
    <mergeCell ref="O19:P19"/>
    <mergeCell ref="Q19:R19"/>
    <mergeCell ref="F20:G20"/>
    <mergeCell ref="J20:K20"/>
    <mergeCell ref="L20:N20"/>
    <mergeCell ref="O20:P20"/>
    <mergeCell ref="Q20:R20"/>
    <mergeCell ref="F21:H21"/>
    <mergeCell ref="J21:K21"/>
    <mergeCell ref="L21:N21"/>
    <mergeCell ref="O21:P21"/>
    <mergeCell ref="Q21:R21"/>
    <mergeCell ref="F22:G22"/>
    <mergeCell ref="J22:K22"/>
    <mergeCell ref="L22:N22"/>
    <mergeCell ref="O22:P22"/>
    <mergeCell ref="Q22:R22"/>
    <mergeCell ref="F23:G23"/>
    <mergeCell ref="J23:K23"/>
    <mergeCell ref="L23:N23"/>
    <mergeCell ref="O23:P23"/>
    <mergeCell ref="Q23:R23"/>
    <mergeCell ref="F24:G24"/>
    <mergeCell ref="J24:K24"/>
    <mergeCell ref="L24:N24"/>
    <mergeCell ref="O24:P24"/>
    <mergeCell ref="Q24:R24"/>
    <mergeCell ref="F25:G25"/>
    <mergeCell ref="J25:K25"/>
    <mergeCell ref="L25:N25"/>
    <mergeCell ref="O25:P25"/>
    <mergeCell ref="Q25:R25"/>
    <mergeCell ref="F26:G26"/>
    <mergeCell ref="J26:K26"/>
    <mergeCell ref="L26:N26"/>
    <mergeCell ref="O26:P26"/>
    <mergeCell ref="Q26:R26"/>
    <mergeCell ref="F27:G27"/>
    <mergeCell ref="J27:K27"/>
    <mergeCell ref="L27:N27"/>
    <mergeCell ref="O27:P27"/>
    <mergeCell ref="Q27:R27"/>
    <mergeCell ref="F28:G28"/>
    <mergeCell ref="J28:K28"/>
    <mergeCell ref="L28:N28"/>
    <mergeCell ref="O28:P28"/>
    <mergeCell ref="Q28:R28"/>
    <mergeCell ref="F29:H29"/>
    <mergeCell ref="J29:K29"/>
    <mergeCell ref="L29:N29"/>
    <mergeCell ref="O29:P29"/>
    <mergeCell ref="Q29:R29"/>
    <mergeCell ref="F30:G30"/>
    <mergeCell ref="J30:K30"/>
    <mergeCell ref="L30:N30"/>
    <mergeCell ref="O30:P30"/>
    <mergeCell ref="Q30:R30"/>
    <mergeCell ref="F31:G31"/>
    <mergeCell ref="J31:K31"/>
    <mergeCell ref="L31:N31"/>
    <mergeCell ref="O31:P31"/>
    <mergeCell ref="Q31:R31"/>
    <mergeCell ref="F32:G32"/>
    <mergeCell ref="J32:K32"/>
    <mergeCell ref="L32:N32"/>
    <mergeCell ref="O32:P32"/>
    <mergeCell ref="Q32:R32"/>
    <mergeCell ref="F33:G33"/>
    <mergeCell ref="I33:J33"/>
    <mergeCell ref="K33:L33"/>
    <mergeCell ref="M33:O33"/>
    <mergeCell ref="P33:R33"/>
    <mergeCell ref="F34:G34"/>
    <mergeCell ref="I34:J34"/>
    <mergeCell ref="K34:L34"/>
    <mergeCell ref="M34:O34"/>
    <mergeCell ref="P34:R34"/>
    <mergeCell ref="F37:G37"/>
    <mergeCell ref="H37:M37"/>
    <mergeCell ref="N37:Q37"/>
    <mergeCell ref="A10012:E10012"/>
    <mergeCell ref="F35:G35"/>
    <mergeCell ref="I35:J35"/>
    <mergeCell ref="K35:L35"/>
    <mergeCell ref="M35:O35"/>
    <mergeCell ref="P35:R35"/>
    <mergeCell ref="F36:G36"/>
    <mergeCell ref="H36:Q36"/>
  </mergeCells>
  <conditionalFormatting sqref="A2">
    <cfRule type="expression" dxfId="1" priority="1">
      <formula>ISERROR(A2)</formula>
    </cfRule>
  </conditionalFormatting>
  <hyperlinks>
    <hyperlink ref="A4" location="'Map'!A1" display="Map" xr:uid="{4ADD5773-B86F-45F9-A2CA-EB487F2D14BB}"/>
  </hyperlinks>
  <pageMargins left="0.7" right="0.7" top="0.75" bottom="0.75" header="0.3" footer="0.3"/>
  <pageSetup paperSize="9" scale="1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0BC2-2E85-4FB8-841C-C379EE35118F}">
  <sheetPr>
    <pageSetUpPr fitToPage="1"/>
  </sheetPr>
  <dimension ref="A1:H10012"/>
  <sheetViews>
    <sheetView workbookViewId="0">
      <selection activeCell="H37" sqref="A1:H37"/>
    </sheetView>
  </sheetViews>
  <sheetFormatPr defaultColWidth="9.140625" defaultRowHeight="12.75" x14ac:dyDescent="0.2"/>
  <cols>
    <col min="1" max="5" width="3.7109375" style="9" customWidth="1"/>
    <col min="6" max="6" width="46.85546875" style="9" customWidth="1"/>
    <col min="7" max="7" width="15.7109375" style="9" customWidth="1"/>
    <col min="8" max="8" width="29.140625" style="9" customWidth="1"/>
    <col min="9" max="16384" width="9.140625" style="9"/>
  </cols>
  <sheetData>
    <row r="1" spans="1:8" s="2" customFormat="1" x14ac:dyDescent="0.2">
      <c r="A1" s="1"/>
      <c r="B1" s="1"/>
      <c r="C1" s="1"/>
      <c r="D1" s="1"/>
      <c r="E1" s="1"/>
    </row>
    <row r="2" spans="1:8" s="5" customFormat="1" ht="27" customHeight="1" x14ac:dyDescent="0.25">
      <c r="A2" s="3" t="str">
        <f ca="1">MID(CELL("filename",D1),FIND("]",CELL("filename",D1))+1,256)</f>
        <v>Core Growth Sens - AMCB</v>
      </c>
      <c r="B2" s="4"/>
      <c r="C2" s="4"/>
      <c r="D2" s="4"/>
      <c r="E2" s="4"/>
    </row>
    <row r="3" spans="1:8" s="7" customFormat="1" x14ac:dyDescent="0.2">
      <c r="A3" s="1"/>
      <c r="B3" s="1"/>
      <c r="C3" s="1"/>
      <c r="D3" s="1"/>
      <c r="E3" s="1"/>
      <c r="F3" s="6"/>
    </row>
    <row r="4" spans="1:8" s="8" customFormat="1" x14ac:dyDescent="0.2">
      <c r="A4" s="113" t="s">
        <v>0</v>
      </c>
      <c r="B4" s="113"/>
      <c r="C4" s="113"/>
      <c r="D4" s="113"/>
      <c r="E4" s="114"/>
    </row>
    <row r="5" spans="1:8" ht="3" customHeight="1" x14ac:dyDescent="0.2"/>
    <row r="6" spans="1:8" ht="3" customHeight="1" x14ac:dyDescent="0.2"/>
    <row r="7" spans="1:8" ht="3" customHeight="1" x14ac:dyDescent="0.2"/>
    <row r="8" spans="1:8" ht="3" customHeight="1" x14ac:dyDescent="0.2"/>
    <row r="9" spans="1:8" ht="3" customHeight="1" x14ac:dyDescent="0.2"/>
    <row r="11" spans="1:8" ht="15.75" x14ac:dyDescent="0.2">
      <c r="F11" s="204" t="s">
        <v>78</v>
      </c>
      <c r="G11" s="204"/>
      <c r="H11" s="204"/>
    </row>
    <row r="12" spans="1:8" x14ac:dyDescent="0.2">
      <c r="F12" s="90"/>
      <c r="G12" s="91"/>
      <c r="H12" s="90"/>
    </row>
    <row r="13" spans="1:8" x14ac:dyDescent="0.2">
      <c r="F13" s="92" t="s">
        <v>79</v>
      </c>
      <c r="G13" s="93">
        <v>0</v>
      </c>
      <c r="H13" s="94" t="s">
        <v>80</v>
      </c>
    </row>
    <row r="14" spans="1:8" x14ac:dyDescent="0.2">
      <c r="F14" s="92" t="s">
        <v>81</v>
      </c>
      <c r="G14" s="95">
        <v>0</v>
      </c>
      <c r="H14" s="94" t="s">
        <v>82</v>
      </c>
    </row>
    <row r="15" spans="1:8" x14ac:dyDescent="0.2">
      <c r="F15" s="92" t="s">
        <v>83</v>
      </c>
      <c r="G15" s="96">
        <v>0</v>
      </c>
      <c r="H15" s="94" t="s">
        <v>84</v>
      </c>
    </row>
    <row r="16" spans="1:8" x14ac:dyDescent="0.2">
      <c r="F16" s="97" t="s">
        <v>85</v>
      </c>
      <c r="G16" s="96">
        <v>0</v>
      </c>
      <c r="H16" s="94" t="s">
        <v>86</v>
      </c>
    </row>
    <row r="17" spans="6:8" x14ac:dyDescent="0.2">
      <c r="F17" s="92" t="s">
        <v>87</v>
      </c>
      <c r="G17" s="93">
        <v>8876</v>
      </c>
      <c r="H17" s="94" t="s">
        <v>88</v>
      </c>
    </row>
    <row r="18" spans="6:8" x14ac:dyDescent="0.2">
      <c r="F18" s="92" t="s">
        <v>89</v>
      </c>
      <c r="G18" s="93">
        <v>11496</v>
      </c>
      <c r="H18" s="94" t="s">
        <v>90</v>
      </c>
    </row>
    <row r="19" spans="6:8" x14ac:dyDescent="0.2">
      <c r="F19" s="92" t="s">
        <v>91</v>
      </c>
      <c r="G19" s="95">
        <v>43158</v>
      </c>
      <c r="H19" s="98" t="s">
        <v>92</v>
      </c>
    </row>
    <row r="20" spans="6:8" x14ac:dyDescent="0.2">
      <c r="F20" s="97" t="s">
        <v>93</v>
      </c>
      <c r="G20" s="99">
        <v>140112</v>
      </c>
      <c r="H20" s="98" t="s">
        <v>94</v>
      </c>
    </row>
    <row r="21" spans="6:8" x14ac:dyDescent="0.2">
      <c r="F21" s="97" t="s">
        <v>95</v>
      </c>
      <c r="G21" s="96">
        <v>69491</v>
      </c>
      <c r="H21" s="94" t="s">
        <v>96</v>
      </c>
    </row>
    <row r="22" spans="6:8" ht="33.75" x14ac:dyDescent="0.2">
      <c r="F22" s="97" t="s">
        <v>97</v>
      </c>
      <c r="G22" s="96">
        <v>-39398</v>
      </c>
      <c r="H22" s="94" t="s">
        <v>98</v>
      </c>
    </row>
    <row r="23" spans="6:8" x14ac:dyDescent="0.2">
      <c r="F23" s="92"/>
      <c r="G23" s="100"/>
      <c r="H23" s="101"/>
    </row>
    <row r="24" spans="6:8" ht="22.5" x14ac:dyDescent="0.2">
      <c r="F24" s="97" t="s">
        <v>99</v>
      </c>
      <c r="G24" s="96">
        <f>SUM($G$13:$G$22)</f>
        <v>233735</v>
      </c>
      <c r="H24" s="102" t="s">
        <v>100</v>
      </c>
    </row>
    <row r="25" spans="6:8" x14ac:dyDescent="0.2">
      <c r="F25" s="92"/>
      <c r="G25" s="100"/>
      <c r="H25" s="101"/>
    </row>
    <row r="26" spans="6:8" x14ac:dyDescent="0.2">
      <c r="F26" s="92" t="s">
        <v>101</v>
      </c>
      <c r="G26" s="103">
        <v>127129</v>
      </c>
      <c r="H26" s="104" t="s">
        <v>102</v>
      </c>
    </row>
    <row r="27" spans="6:8" x14ac:dyDescent="0.2">
      <c r="F27" s="92"/>
      <c r="G27" s="100"/>
      <c r="H27" s="101"/>
    </row>
    <row r="28" spans="6:8" x14ac:dyDescent="0.2">
      <c r="F28" s="92" t="s">
        <v>103</v>
      </c>
      <c r="G28" s="103">
        <f>G26</f>
        <v>127129</v>
      </c>
      <c r="H28" s="105" t="s">
        <v>104</v>
      </c>
    </row>
    <row r="29" spans="6:8" x14ac:dyDescent="0.2">
      <c r="F29" s="92"/>
      <c r="G29" s="99"/>
      <c r="H29" s="101"/>
    </row>
    <row r="30" spans="6:8" x14ac:dyDescent="0.2">
      <c r="F30" s="92" t="s">
        <v>105</v>
      </c>
      <c r="G30" s="90"/>
      <c r="H30" s="101"/>
    </row>
    <row r="31" spans="6:8" x14ac:dyDescent="0.2">
      <c r="F31" s="106" t="s">
        <v>106</v>
      </c>
      <c r="G31" s="96">
        <f>$G$24-$G$28</f>
        <v>106606</v>
      </c>
      <c r="H31" s="101" t="s">
        <v>107</v>
      </c>
    </row>
    <row r="32" spans="6:8" x14ac:dyDescent="0.2">
      <c r="F32" s="106" t="s">
        <v>108</v>
      </c>
      <c r="G32" s="108">
        <f>IF($G$28=0,0,$G$24/$G$28)</f>
        <v>1.8385655515264023</v>
      </c>
      <c r="H32" s="107" t="s">
        <v>109</v>
      </c>
    </row>
    <row r="33" spans="6:8" x14ac:dyDescent="0.2">
      <c r="F33" s="90"/>
      <c r="G33" s="99"/>
      <c r="H33" s="90"/>
    </row>
    <row r="34" spans="6:8" x14ac:dyDescent="0.2">
      <c r="F34" s="205" t="s">
        <v>110</v>
      </c>
      <c r="G34" s="205"/>
      <c r="H34" s="205"/>
    </row>
    <row r="35" spans="6:8" x14ac:dyDescent="0.2">
      <c r="F35" s="205"/>
      <c r="G35" s="205"/>
      <c r="H35" s="205"/>
    </row>
    <row r="36" spans="6:8" ht="24" customHeight="1" x14ac:dyDescent="0.2">
      <c r="F36" s="205"/>
      <c r="G36" s="205"/>
      <c r="H36" s="205"/>
    </row>
    <row r="10012" spans="1:5" s="8" customFormat="1" x14ac:dyDescent="0.2">
      <c r="A10012" s="113" t="s">
        <v>45</v>
      </c>
      <c r="B10012" s="113"/>
      <c r="C10012" s="113"/>
      <c r="D10012" s="113"/>
      <c r="E10012" s="114"/>
    </row>
  </sheetData>
  <sheetProtection algorithmName="SHA-512" hashValue="hmvsJrMzshAgTwsR8orjp2WWNLlvKAuT/c1wrhMzYpEPIU3yu1vxZ4H35VNlCacAfYAWcpLlhInDuKUHGag6qw==" saltValue="PcE1JVx7imWlx4xynlfF/A==" spinCount="100000" sheet="1" objects="1" scenarios="1"/>
  <mergeCells count="4">
    <mergeCell ref="A4:E4"/>
    <mergeCell ref="F11:H11"/>
    <mergeCell ref="F34:H36"/>
    <mergeCell ref="A10012:E10012"/>
  </mergeCells>
  <conditionalFormatting sqref="A2">
    <cfRule type="expression" dxfId="0" priority="1">
      <formula>ISERROR(A2)</formula>
    </cfRule>
  </conditionalFormatting>
  <hyperlinks>
    <hyperlink ref="A4" location="'Map'!A1" display="Map" xr:uid="{CBB29289-E2FA-4837-8779-64F82581BF96}"/>
  </hyperlinks>
  <pageMargins left="0.7" right="0.7" top="0.75" bottom="0.75" header="0.3" footer="0.3"/>
  <pageSetup paperSize="9" scale="1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73058E-9BE5-484F-BE4E-570342646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07D6E7-9B2A-4F99-ADD5-27315D7CF9BC}">
  <ds:schemaRefs>
    <ds:schemaRef ds:uri="http://schemas.microsoft.com/sharepoint/v3/contenttype/forms"/>
  </ds:schemaRefs>
</ds:datastoreItem>
</file>

<file path=customXml/itemProps3.xml><?xml version="1.0" encoding="utf-8"?>
<ds:datastoreItem xmlns:ds="http://schemas.openxmlformats.org/officeDocument/2006/customXml" ds:itemID="{545FAEA4-493F-41ED-8C1A-114AB4915C3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e1ea6137-b8c0-463d-bd31-68a3238929d4"/>
    <ds:schemaRef ds:uri="http://schemas.microsoft.com/office/infopath/2007/PartnerControls"/>
    <ds:schemaRef ds:uri="7c450e78-0395-44cc-8d4b-e80fff661a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Core Growth Sens - TEE</vt:lpstr>
      <vt:lpstr>Core Growth Sens - PA</vt:lpstr>
      <vt:lpstr>Core Growth Sens - AMCB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NWL Core Growth Sensitivity Scenario TEE PA AMCB</dc:title>
  <dc:creator>Drennan, Craig</dc:creator>
  <cp:lastModifiedBy>Evans, Robin</cp:lastModifiedBy>
  <cp:lastPrinted>2021-05-23T14:55:42Z</cp:lastPrinted>
  <dcterms:created xsi:type="dcterms:W3CDTF">2021-03-05T13:36:49Z</dcterms:created>
  <dcterms:modified xsi:type="dcterms:W3CDTF">2021-09-27T08:32:42Z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0x0101006BA74B1EBFADFC4FB9B14309F2433B79</vt:lpwstr>
  </property>
</Properties>
</file>