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UKIJB600\Documents\Long Stratton Appendices\"/>
    </mc:Choice>
  </mc:AlternateContent>
  <xr:revisionPtr revIDLastSave="0" documentId="8_{EF4305A4-6D15-402B-9959-D5729AE5A829}" xr6:coauthVersionLast="44" xr6:coauthVersionMax="44" xr10:uidLastSave="{00000000-0000-0000-0000-000000000000}"/>
  <bookViews>
    <workbookView xWindow="-28920" yWindow="-120" windowWidth="29040" windowHeight="15840" activeTab="1" xr2:uid="{00000000-000D-0000-FFFF-FFFF00000000}"/>
  </bookViews>
  <sheets>
    <sheet name="README" sheetId="2" r:id="rId1"/>
    <sheet name="Template" sheetId="1" r:id="rId2"/>
  </sheets>
  <definedNames>
    <definedName name="_xlnm.Print_Area" localSheetId="1">Template!$A$1:$O$42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4" i="1" l="1"/>
  <c r="M40" i="1"/>
  <c r="M41" i="1"/>
  <c r="M27" i="1"/>
  <c r="M11" i="1"/>
</calcChain>
</file>

<file path=xl/sharedStrings.xml><?xml version="1.0" encoding="utf-8"?>
<sst xmlns="http://schemas.openxmlformats.org/spreadsheetml/2006/main" count="153" uniqueCount="117">
  <si>
    <t>Appraisal Summary Table</t>
  </si>
  <si>
    <t xml:space="preserve">Date produced: </t>
  </si>
  <si>
    <t>Contact:</t>
  </si>
  <si>
    <t xml:space="preserve">Name of scheme: </t>
  </si>
  <si>
    <t>Name</t>
  </si>
  <si>
    <t xml:space="preserve">Description of scheme: </t>
  </si>
  <si>
    <t>Organisation</t>
  </si>
  <si>
    <t>Role</t>
  </si>
  <si>
    <t>Promoter/Official</t>
  </si>
  <si>
    <t>Impacts</t>
  </si>
  <si>
    <t>Summary of key impacts</t>
  </si>
  <si>
    <t>Assessment</t>
  </si>
  <si>
    <t>Quantitative</t>
  </si>
  <si>
    <t>Qualitative</t>
  </si>
  <si>
    <t>Monetary</t>
  </si>
  <si>
    <t>Distributional</t>
  </si>
  <si>
    <t>£(NPV)</t>
  </si>
  <si>
    <t>7-pt scale/ vulnerable grp</t>
  </si>
  <si>
    <t>Economy</t>
  </si>
  <si>
    <t>Value of journey time changes(£)</t>
  </si>
  <si>
    <t>Net journey time changes (£)</t>
  </si>
  <si>
    <t>0 to 2min</t>
  </si>
  <si>
    <t>2 to 5min</t>
  </si>
  <si>
    <t>&gt; 5min</t>
  </si>
  <si>
    <t>Indirect Tax Revenues</t>
  </si>
  <si>
    <t>Regeneration</t>
  </si>
  <si>
    <t xml:space="preserve">Journey quality </t>
  </si>
  <si>
    <t>Wider Impacts</t>
  </si>
  <si>
    <t>Noise</t>
  </si>
  <si>
    <t>Air Quality</t>
  </si>
  <si>
    <t>Greenhouse gases</t>
  </si>
  <si>
    <t>Landscape</t>
  </si>
  <si>
    <t>Townscape</t>
  </si>
  <si>
    <t>Biodiversity</t>
  </si>
  <si>
    <t>Water Environment</t>
  </si>
  <si>
    <t xml:space="preserve">Social </t>
  </si>
  <si>
    <t>Physical activity</t>
  </si>
  <si>
    <t>Accidents</t>
  </si>
  <si>
    <t>Security</t>
  </si>
  <si>
    <t>Access to services</t>
  </si>
  <si>
    <t>Affordability</t>
  </si>
  <si>
    <t>Severance</t>
  </si>
  <si>
    <t>Public Accounts</t>
  </si>
  <si>
    <t>Environmental</t>
  </si>
  <si>
    <t>Cost to Broad Transport Budget</t>
  </si>
  <si>
    <t>Business users &amp; transport providers</t>
  </si>
  <si>
    <t>Commuting and Other users</t>
  </si>
  <si>
    <t>Reliability impact on Business users</t>
  </si>
  <si>
    <t>Reliability impact on Commuting and Other users</t>
  </si>
  <si>
    <t>Version Control</t>
  </si>
  <si>
    <t>Date</t>
  </si>
  <si>
    <t>Description</t>
  </si>
  <si>
    <t>Release of restructured guidance</t>
  </si>
  <si>
    <t>Contact</t>
  </si>
  <si>
    <t>Transport Appraisal and Strategic Modelling (TASM) Division</t>
  </si>
  <si>
    <t>Department for Transport</t>
  </si>
  <si>
    <t>Zone 2/25 Great Minster House</t>
  </si>
  <si>
    <t>33 Horseferry Road</t>
  </si>
  <si>
    <t>London</t>
  </si>
  <si>
    <t>SW1P 4DR</t>
  </si>
  <si>
    <t>tasm@dft.gsi.gov.uk</t>
  </si>
  <si>
    <t>TAG Reference</t>
  </si>
  <si>
    <t>Appraisal Summary Table (AST)</t>
  </si>
  <si>
    <t>Guidance for the Senior Responible Officer, Guidance for the Technical Project Manager</t>
  </si>
  <si>
    <t>Historic Environment</t>
  </si>
  <si>
    <t>Option and non-use values</t>
  </si>
  <si>
    <t>Definitive release</t>
  </si>
  <si>
    <t>A140 Long Stratton Bypass</t>
  </si>
  <si>
    <t>Not applicable to this scheme</t>
  </si>
  <si>
    <t>-</t>
  </si>
  <si>
    <t>See previous box</t>
  </si>
  <si>
    <t>Increased indirect tax revenues as a result of greater fuel spends.</t>
  </si>
  <si>
    <t>02.12.2020</t>
  </si>
  <si>
    <t xml:space="preserve">The Broad Transport Budget which captures the public sector cost of the scheme (Capital and OMR costs) has been estimated in line with TAG Guidance. </t>
  </si>
  <si>
    <t>£19,076,538 (in 2010 prices and values, disc and market prices)</t>
  </si>
  <si>
    <t>£895,304 (in 2010 prices and values, disc and market prices)</t>
  </si>
  <si>
    <t>Not Quantified in this assessment</t>
  </si>
  <si>
    <t>Moderate Beneficial</t>
  </si>
  <si>
    <t>Slight beneficial</t>
  </si>
  <si>
    <t>£5,601,000 (in 2010 prices and values, disc and market prices)</t>
  </si>
  <si>
    <t xml:space="preserve">Households experiencing increased daytime noise in forecast year: 703
Households experiencing reduced daytime noise in forecast year: 646
Households experiencing increased night time noise in forecast year: 50
Households experiencing reduced night time noise in forecast year: 354
</t>
  </si>
  <si>
    <t>N/A</t>
  </si>
  <si>
    <r>
      <rPr>
        <u/>
        <sz val="8"/>
        <rFont val="Arial"/>
        <family val="2"/>
      </rPr>
      <t>NO2</t>
    </r>
    <r>
      <rPr>
        <sz val="8"/>
        <rFont val="Arial"/>
        <family val="2"/>
      </rPr>
      <t xml:space="preserve">
Change in NO2 assessment score over 60 year appraisal period: -35,196.16 (between 'with scheme' and 'without scheme' scenarios).
In 2024 there are there are 1,592 properties with improvement, 0 properties with no change, and 1,097 properties with deterioration. In 2039 there are 1,467 properties with improvement, 1 property with no change, and 1,221 properties with deterioration.
</t>
    </r>
    <r>
      <rPr>
        <u/>
        <sz val="8"/>
        <rFont val="Arial"/>
        <family val="2"/>
      </rPr>
      <t>PM2.5</t>
    </r>
    <r>
      <rPr>
        <sz val="8"/>
        <rFont val="Arial"/>
        <family val="2"/>
      </rPr>
      <t xml:space="preserve">
Change in PM2.5 assessment score over 60 year appraisal period: -7,161.96 (between 'with scheme' and 'without scheme' scenarios).
In 2024 there are 1,588 properties with improvement, 15 properties with no change, and 1,086 properties with deterioration. In 2039 there are 1,515 properties with improvement, 15 properties with no change, and 1,159 properties with deterioration.</t>
    </r>
  </si>
  <si>
    <t>NPV of change in NO2: £114,664 
NPV of change in PM2.5: £363,187 
Total NPV of change in air quality: £477,851</t>
  </si>
  <si>
    <t>Change in non-traded carbon over 60y (CO2e)</t>
  </si>
  <si>
    <t>Change in traded carbon over 60y (CO2e)</t>
  </si>
  <si>
    <t xml:space="preserve">There would be subdivision of fields, disrupting field patterns locally. The proposed housing will introduce new features into this landscape and will have a slight impact on tranquillity in the east. The road will also alter tranquillity locally along its entire length, although to a limited degree due to it largely being at-grade and proposed Green Infrastructure allowing it to integrate into the local context. The alignment, which is single carriageway, is similar to the existing road infrastructure through this landscape and therefore not out of character. There will be some loss of arable farmland altering land cover locally. The introduction of the Proposed Scheme, removing through traffic from the village of Long Stratton will benefit the character of the village. The Summary Assessment Score builds on all the information recorded in the worksheet with important consideration given to “summary of landscape character” as this should best indicate how well the Proposed Scheme would fit with the landscape. </t>
  </si>
  <si>
    <t>Slight Adverse</t>
  </si>
  <si>
    <t>NA</t>
  </si>
  <si>
    <t>Large Adverse</t>
  </si>
  <si>
    <t>The Proposed Scheme has the potential to impact bats, birds, badger, water vole, reptiles and great crested newt prior to implementation of mitigation measures. Ponds and grassland habitats will also be impacted by the Proposed Scheme. On the assumption that the mitigation measures detailed in the 2017 ES are implemented, the overall impact is assessed as being slight adverse. With additional appropriate avoidance and best practice mitigation measures it is considered possible to reduce this assessment score as the Proposed Scheme design progresses.</t>
  </si>
  <si>
    <t>Slight adverse</t>
  </si>
  <si>
    <t>The main surface water receptors are Picton Stream, ephemeral ordinary watercourses and online ponds, mostly located at field boundaries providing drainage for agricultural land. These are deemed to have low quality in all feature attributes assessed. Potential impacts to receptors are anticipated to be negligible based on mitigation measures embedded into the design and other best practises assumed to be adopted as the Proposed Scheme progresses. Key mitigation will comprise the provision of sustainable drainage systems that will provide appropriate treatment and attenuation of runoff, as well as appropriate watercourse crossings that will maintain connectivity and flow conveyance.
The main groundwater receptors are superficial aquifers, public and private (non-licenced) abstractions and localised perched and discontinuous groundwater. Local impacts are expected to groundwater receptors specifically minor superficial aquifers that may provide water supply on a local scale. No direct impact(s) are expected to the Principal Chalk Aquifer which is present at depth. Currently, there is limited data relating to the presence of groundwater dependant terrestrial ecosystems and public and private (non-licenced) abstractions - further consultation with regulators/stakeholders is required. Risks to groundwater receptors related to construction phase impacts where intrusive works and dewatering activities are expected. Residual risks may remain at operational phase if below ground structures are considered and extend below the groundwater table and potentially impact on groundwater receptors.</t>
  </si>
  <si>
    <t>Neutral</t>
  </si>
  <si>
    <t>n/a</t>
  </si>
  <si>
    <t xml:space="preserve">Journey time reliability refers to the day to day variation in journey times that individual travellers experience, with large variations in journey time impacting users confidence and desire to travel on specific routes. Currently, the road network in Long Stratton contains a number of speed restrictions (with designated speed limits of 30mph through the centre and 50mph zones either side of that), a signal-controlled junction and a pedestrian crossing, all of which, along with the congestions problems (where demand exceeds supply), contribute to a sub-optimal flow of through-traffic, and decreases journey time reliability.
The scheme will remove through traffic including HGVs from the centre of Long Stratton, reducing traffic congestion, which will reduce the variability of journey times. The new bypass will have a speed limit of 60 mph between Rhees Green roundabout and the existing A140 to the south and 50mph speed limit between Rhees Green roundabout and the proposed Roundabout north of Long Stratton - traffic using this new route will also experience  decreased journey time variation and increased journey time reliability. </t>
  </si>
  <si>
    <t>The new bypass will encourage new investment into Long Stratton in the form of new housing and employment development and associated multiplier effects (jobs and GVA). The scheme will unlock approximately 1,875 homes, 9.5 hectares of employment land, a new primary school (2ha site) as well as community facilities, associated infrastructure and open space. The scale of the development would not be acceptable unless a new bypass were also provided to remove A140 traffic from the town centre making it a more attractive place for other commercial development to come forward.</t>
  </si>
  <si>
    <t>VfM Level 2 - WITA - £11,530,000 (in 2010 prices and values, disc and market prices)
VfM Level 3 - Land Value Uplift - £64,650,448 (in 2010 prices and values, disc and market prices)
VfM Level 3 - Land Amenity Value - £464,473 (in 2010 prices and values, disc and market prices)</t>
  </si>
  <si>
    <t xml:space="preserve">It is anticipated that the Bypass would generate a characteristic pattern of noise impacts:
- Notable noise decreases for many existing properties in the centre of Long Stratton; and
- Notable noise increases at relatively fewer existing properties on the eastern fringe of Long Stratton and at scattered locations to the east.
Overall, the scheme generates a positive monetised impact for noise. 
</t>
  </si>
  <si>
    <t xml:space="preserve">The appraisal has been undertaken using the Impact Pathways approach. Overall, with the Scheme there are improvements in local air quality in terms of NO2 and PM2.5 at locations with relevant human exposure. However, there are overall increases in emissions of NOx and PM2.5 from the affected road network as a whole. No Air Quality Management Areas, or road links that are included in Defra reporting of Limit Value compliance are included in the affected road network. No exceedances of air quality standards are predicted. 
</t>
  </si>
  <si>
    <t>The GHG values relate to traffic emissions only for the affected road network, in line with the TAG Appraisal guidance, and they do not include GHG emissions related to the associated development.
Comparing the traffic emissions calculations for the Do Minimum scenario (without scheme) and the emissions over the life time of the Proposed Scheme (60 years) a reduction of -109,046 tCO2e has been calculated, that is a beneficial effect. Using the TAG Workbook, the GHG emissions savings have been calculated to have a Net Present Value of £4,684,090.</t>
  </si>
  <si>
    <t>The Long Stratton Bypass will generate significant benefits to commuters and other users of the A140. Journey time savings across the town are expected to be high, as a result of alternative route choice to users avoiding the town centre of Long Stratton. This also allows for journey time reliability improvements for bus services going to key employment areas such as Norwich and Ipswich. The economic benefits to business users are highlighted by the highly positive TUBA results.
User benefits have been assessed using the DfT’s Transport User Benefit Appraisal (TUBA) software. The total benefits to commuting and other users is £29,517,538</t>
  </si>
  <si>
    <t>184 accidents will be saved by the scheme</t>
  </si>
  <si>
    <t>The scheme will generate safety / accident benefits by removing through traffic from Long Stratton and providing a faster more reliable route along the bypass (designed to modern safety standards), drawing traffic away from the centre of pedestrian and cycle activity in the Town.
To estimate the accident savings from the scheme, a COBALT assessment has been undertaken over a 60-year period (2024-2083). The total number of accidents saved by the scheme is 184 and the bypass is expected to result in £5.6m of accident benefits.</t>
  </si>
  <si>
    <t xml:space="preserve">Consumers will benefit from significant savings in vehicle operating costs through decreased journey times and reduced congestion. </t>
  </si>
  <si>
    <t xml:space="preserve">The busiest road in terms of traffic flow within Long Stratton is the A140. This is the greatest barrier to east / west pedestrian movement within the town. Traffic analysis has indicated that traffic flows on the A140 will drop by approximate 80-90% as a result of the scheme. This will significantly improve severance within the town. </t>
  </si>
  <si>
    <t>The most immediate impact of the network improvement will be the impact on road users and their day-to-day journeys. The new bypass will divert traffic away from the village centre, alleviating the number and severity of queues and delays on this section of the road. The new bypass, built to modern standards with a greater speed limit, less congestion and faster journey times will provide all users with increased journey time reliability.</t>
  </si>
  <si>
    <t xml:space="preserve">Transport users will experience enhanced journey quality as they will replace travelling along the current A140, which is congested, slow moving and characterised by stop-start movement, with a faster, more reliable, less congested journey. The purpose built route, design to modern highway standards, will be well lit, have good visibility and be bounded by landscaping with views of greenfields to the east. </t>
  </si>
  <si>
    <t>NCC/WSP</t>
  </si>
  <si>
    <t>Large Benrficial</t>
  </si>
  <si>
    <t>Jay Atwal</t>
  </si>
  <si>
    <t>Construction of a bypass to the east of Long Stratton to ease congestion within the town and improve journey times. The scheme will also unlock development within the town including: 1,875 homes, 9.5 hectares of employment land and a new primary school</t>
  </si>
  <si>
    <t>The Long Stratton Bypass will provide a new road connecting Norwich and Ipswich which bypasses the currently congested town of Long Stratton. It will provide a high quality, alternative route choice for business users and transport providers and will significantly improve journey times, compared to the existing situation where the A140 suffers from congestion and slow moving traffic. This congestion, along the A140, will be eliminated with significantly less traffic passing through the town centre.
User benefits have been appraised using the DfT’s Transport User Benefit Appraisal (TUBA) software. The total benefit to business users is £13.2m.</t>
  </si>
  <si>
    <t xml:space="preserve">Investment in transport schemes such as Long Stratton result in wider economic benefits to the local and regional economy. Wider Impacts have been appraised to show the additional benefits associated with the Long Stratton Bypass. In Line with TAG Guidance, a Wider Impacts Transport Appraisal (WITA) has been undertaken and included as part of the Level 2 benefits and ultimately the adjusted BCR. The WITA analysis captured the following wider impacts / benefits: Agglomeration; Changes to tax revenue arising from labour market changes; and Output change in imperfectly competitive markets.
The Bypass will also unlock 1,875 homes and will address the supply-side issues increases housing prices in the local housing market. A Land Value Uplift model has been built to capture the change in land value from greenfield (current use) to a residential development (future use). Land amenity value has also been quantified. </t>
  </si>
  <si>
    <t>No designated heritage assets are located within the operational footprint of the Bypass. A number of heritage assets have been identified in the study area of the Proposed Scheme. The Long Stratton Conservation Area and 3 Grade II listed buildings are located within the boundary of the associated development of the Bypass.
The Proposed Scheme has the potential to cause the following impacts:
-Adverse physical impacts to heritage assets in relation to the associated development 
-Adverse impacts to the setting of heritage assets from all components of the Proposed Scheme
-Beneficial impacts to the conservation area and the setting of assets located on the A140 through a reduction in traffic flow and noise
-Adverse impacts to known and unknown below ground non-designated heritage assets
The potential impacts to the setting of built heritage assets range from Slight Beneficial in some cases, to Large Adverse in other cases. The Large Adverse impacts relate to the Grade I listed Church of St Michael (Ref. 1304267) and the Grade II* listed The Old Rectory (Ref. 1373264). The conclusion of Large Adverse for these assets is considered to be a worst-case scenario at this stage. The possibility of mitigating these impacts will need to be explored during further scheme development. As stated, Slight Beneficial impacts have also been identified to a number of assets through the reduction of traffic in the Long Stratton Conservation Area. Impacts to the setting of other designated heritage assets ranged from Moderate Adverse to Slight Beneficial.
The potential impacts to archaeology range from Slight Adverse in some cases, to Large Adverse in other cases, depending on factors such as final design, construction techniques and impact management strategies. 
The overall assessment score is Large Adverse. Impact mitigation has not been considered at this stage of the assessment, however, there is the potential to reduce adverse impacts with the implementation of mitigation measures for above ground and below ground heritage assets.</t>
  </si>
  <si>
    <t>The greatest impact the scheme will have on walking and cycling is by removing the majority of traffic from the A140 running through the centre of the town. All motorised traffic will be prevented from entering and exiting the town via the A140 from the south, though pedestrians and cyclists will be permitted to continue to use this existing route, which will become dedicated for cycle and pedestrians. With the construction of the bypass and traffic management arrangements, the volumes of motorised traffic significantly reduceby around around 80 - 90% in traffic volumes from the levels before the bypass providing a much safer environment for pedestrian and cyclists. Such cycling improvements are known to help to bring about mode shift by encouraging cycling activity. Furthermore, the scheme will unlock the interdependent housing development in the town, which will enable additional walking and cycling infrastructure and accompanying urban realm improvements to be implemented in line with the Masterplan proposals, which might include: widening footways, Narrowing the carriageway to discourage speeding, re-paving footways in more appropriate materials, further traffic calming, pedestrian crossings (zebra), pedestrian safety and accessibility improvements, 20 mph speed limit, a north / south shared footway / cycleway route running alongside the bypass will be incorporated within landscape features and proposed development. 
Active modes benefits have been quantified and monetised in line with TAG.
Total Active Mode Appraisal benefits at 2010 prices and values are £2.0 million.</t>
  </si>
  <si>
    <t>Access to public transport services will be largely unaffected by the scheme. It is not intended that buses will reroute onto the new bypass as a result of the introduction of the scheme. Whilst journey times would be faster on the new bypass, buses are likely to remain on the A140, the centre of retail and commercial activity, to best serve likely origin and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</si>
</sst>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43" formatCode="_-* #,##0.00_-;\-* #,##0.00_-;_-* &quot;-&quot;??_-;_-@_-"/>
    <numFmt numFmtId="164" formatCode="_-* #,##0_-;\-* #,##0_-;_-* &quot;-&quot;??_-;_-@_-"/>
    <numFmt numFmtId="165" formatCode="#,##0_ ;\-#,##0\ "/>
    <numFmt numFmtId="166" formatCode="_-&quot;£&quot;* #,##0_-;\-&quot;£&quot;* #,##0_-;_-&quot;£&quot;* &quot;-&quot;??_-;_-@_-"/>
  </numFmts>
  <fonts count="39"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9"/>
      <name val="Arial"/>
      <family val="2"/>
    </font>
    <font>
      <sz val="9"/>
      <color indexed="10"/>
      <name val="Arial"/>
      <family val="2"/>
    </font>
    <font>
      <b/>
      <sz val="9"/>
      <color indexed="9"/>
      <name val="Arial"/>
      <family val="2"/>
    </font>
    <font>
      <b/>
      <sz val="9"/>
      <color indexed="9"/>
      <name val="Arial"/>
      <family val="2"/>
    </font>
    <font>
      <b/>
      <sz val="10"/>
      <color indexed="9"/>
      <name val="Arial"/>
      <family val="2"/>
    </font>
    <font>
      <sz val="9"/>
      <color indexed="9"/>
      <name val="Arial"/>
      <family val="2"/>
    </font>
    <font>
      <b/>
      <sz val="10"/>
      <name val="Arial"/>
      <family val="2"/>
    </font>
    <font>
      <sz val="8"/>
      <name val="Arial"/>
      <family val="2"/>
    </font>
    <font>
      <sz val="8"/>
      <color indexed="10"/>
      <name val="Arial"/>
      <family val="2"/>
    </font>
    <font>
      <sz val="9"/>
      <name val="Arial"/>
      <family val="2"/>
    </font>
    <font>
      <sz val="9"/>
      <color indexed="9"/>
      <name val="Arial"/>
      <family val="2"/>
    </font>
    <font>
      <sz val="8"/>
      <color indexed="9"/>
      <name val="Arial"/>
      <family val="2"/>
    </font>
    <font>
      <sz val="10"/>
      <color indexed="10"/>
      <name val="Arial"/>
      <family val="2"/>
    </font>
    <font>
      <b/>
      <sz val="12"/>
      <name val="Arial"/>
      <family val="2"/>
    </font>
    <font>
      <b/>
      <sz val="10"/>
      <color indexed="10"/>
      <name val="Arial"/>
      <family val="2"/>
    </font>
    <font>
      <sz val="10"/>
      <name val="Arial"/>
      <family val="2"/>
    </font>
    <font>
      <sz val="10"/>
      <name val="Arial"/>
      <family val="2"/>
    </font>
    <font>
      <u/>
      <sz val="8"/>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9"/>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indexed="42"/>
        <bgColor indexed="64"/>
      </patternFill>
    </fill>
    <fill>
      <patternFill patternType="solid">
        <fgColor theme="1"/>
        <bgColor indexed="64"/>
      </patternFill>
    </fill>
  </fills>
  <borders count="9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36" fillId="0" borderId="0" applyFont="0" applyFill="0" applyBorder="0" applyAlignment="0" applyProtection="0"/>
    <xf numFmtId="0" fontId="14" fillId="0" borderId="0"/>
    <xf numFmtId="44" fontId="37" fillId="0" borderId="0" applyFont="0" applyFill="0" applyBorder="0" applyAlignment="0" applyProtection="0"/>
  </cellStyleXfs>
  <cellXfs count="251">
    <xf numFmtId="0" fontId="0" fillId="0" borderId="0" xfId="0"/>
    <xf numFmtId="0" fontId="20" fillId="0" borderId="10" xfId="0" applyFont="1" applyBorder="1" applyAlignment="1">
      <alignment vertical="top"/>
    </xf>
    <xf numFmtId="0" fontId="21" fillId="0" borderId="11" xfId="0" applyFont="1" applyBorder="1" applyAlignment="1">
      <alignment vertical="top" wrapText="1"/>
    </xf>
    <xf numFmtId="0" fontId="20" fillId="0" borderId="11" xfId="0" applyFont="1" applyBorder="1" applyAlignment="1">
      <alignment vertical="top"/>
    </xf>
    <xf numFmtId="0" fontId="20" fillId="0" borderId="11" xfId="0" applyFont="1" applyBorder="1" applyAlignment="1">
      <alignment vertical="top" wrapText="1"/>
    </xf>
    <xf numFmtId="0" fontId="20" fillId="0" borderId="11" xfId="0" applyFont="1" applyBorder="1" applyAlignment="1">
      <alignment horizontal="right" vertical="top" wrapText="1"/>
    </xf>
    <xf numFmtId="0" fontId="22" fillId="0" borderId="11" xfId="0" applyFont="1" applyBorder="1" applyAlignment="1">
      <alignment horizontal="center" vertical="top"/>
    </xf>
    <xf numFmtId="0" fontId="20" fillId="0" borderId="12" xfId="0" applyFont="1" applyBorder="1" applyAlignment="1">
      <alignment vertical="top"/>
    </xf>
    <xf numFmtId="0" fontId="20" fillId="0" borderId="0" xfId="0" applyFont="1" applyAlignment="1">
      <alignment vertical="top"/>
    </xf>
    <xf numFmtId="0" fontId="20" fillId="0" borderId="13" xfId="0" applyFont="1" applyBorder="1" applyAlignment="1">
      <alignment vertical="top"/>
    </xf>
    <xf numFmtId="0" fontId="21" fillId="0" borderId="0" xfId="0" applyFont="1" applyFill="1" applyBorder="1" applyAlignment="1">
      <alignment vertical="top"/>
    </xf>
    <xf numFmtId="0" fontId="20" fillId="0" borderId="0" xfId="0" applyFont="1" applyFill="1" applyBorder="1" applyAlignment="1">
      <alignment vertical="top"/>
    </xf>
    <xf numFmtId="0" fontId="20" fillId="0" borderId="0" xfId="0" applyFont="1" applyFill="1" applyBorder="1" applyAlignment="1">
      <alignment vertical="top" wrapText="1"/>
    </xf>
    <xf numFmtId="0" fontId="23" fillId="24" borderId="10" xfId="0" applyFont="1" applyFill="1" applyBorder="1" applyAlignment="1">
      <alignment horizontal="center" vertical="top" wrapText="1"/>
    </xf>
    <xf numFmtId="0" fontId="23" fillId="0" borderId="17" xfId="0" applyFont="1" applyFill="1" applyBorder="1" applyAlignment="1">
      <alignment vertical="top" wrapText="1"/>
    </xf>
    <xf numFmtId="0" fontId="20" fillId="0" borderId="0" xfId="0" applyFont="1" applyBorder="1" applyAlignment="1">
      <alignment vertical="top"/>
    </xf>
    <xf numFmtId="0" fontId="21" fillId="0" borderId="0" xfId="0" applyFont="1" applyFill="1" applyBorder="1" applyAlignment="1">
      <alignment vertical="top" wrapText="1"/>
    </xf>
    <xf numFmtId="0" fontId="23" fillId="24" borderId="13" xfId="0" applyFont="1" applyFill="1" applyBorder="1" applyAlignment="1">
      <alignment horizontal="center" vertical="top" wrapText="1"/>
    </xf>
    <xf numFmtId="0" fontId="20" fillId="0" borderId="17" xfId="0" applyFont="1" applyBorder="1" applyAlignment="1">
      <alignment vertical="top"/>
    </xf>
    <xf numFmtId="0" fontId="20" fillId="0" borderId="0" xfId="0" applyFont="1" applyBorder="1" applyAlignment="1">
      <alignment vertical="top" wrapText="1"/>
    </xf>
    <xf numFmtId="0" fontId="24" fillId="24" borderId="18" xfId="0" applyFont="1" applyFill="1" applyBorder="1" applyAlignment="1">
      <alignment vertical="top" wrapText="1"/>
    </xf>
    <xf numFmtId="0" fontId="20" fillId="0" borderId="19" xfId="0" applyFont="1" applyBorder="1" applyAlignment="1">
      <alignment vertical="top" wrapText="1"/>
    </xf>
    <xf numFmtId="0" fontId="20" fillId="0" borderId="17" xfId="0" applyFont="1" applyBorder="1" applyAlignment="1">
      <alignment horizontal="right" vertical="top" wrapText="1"/>
    </xf>
    <xf numFmtId="0" fontId="24" fillId="24" borderId="18" xfId="0" applyFont="1" applyFill="1" applyBorder="1" applyAlignment="1">
      <alignment vertical="top"/>
    </xf>
    <xf numFmtId="0" fontId="20" fillId="0" borderId="19" xfId="0" applyFont="1" applyBorder="1" applyAlignment="1">
      <alignment vertical="top"/>
    </xf>
    <xf numFmtId="0" fontId="24" fillId="24" borderId="20" xfId="0" applyFont="1" applyFill="1" applyBorder="1" applyAlignment="1">
      <alignment vertical="top"/>
    </xf>
    <xf numFmtId="0" fontId="20" fillId="0" borderId="21" xfId="0" applyFont="1" applyBorder="1" applyAlignment="1">
      <alignment vertical="top"/>
    </xf>
    <xf numFmtId="0" fontId="23" fillId="0" borderId="10" xfId="0" applyFont="1" applyFill="1" applyBorder="1" applyAlignment="1">
      <alignment horizontal="left" vertical="top" wrapText="1"/>
    </xf>
    <xf numFmtId="0" fontId="20" fillId="0" borderId="11" xfId="0" applyFont="1" applyFill="1" applyBorder="1" applyAlignment="1">
      <alignment horizontal="left" vertical="top"/>
    </xf>
    <xf numFmtId="0" fontId="20" fillId="0" borderId="13" xfId="0" applyFont="1" applyFill="1" applyBorder="1" applyAlignment="1">
      <alignment horizontal="left" vertical="top"/>
    </xf>
    <xf numFmtId="0" fontId="23" fillId="0" borderId="0" xfId="0" applyFont="1" applyFill="1" applyBorder="1" applyAlignment="1">
      <alignment vertical="top" wrapText="1"/>
    </xf>
    <xf numFmtId="0" fontId="0" fillId="0" borderId="0" xfId="0" applyBorder="1" applyAlignment="1"/>
    <xf numFmtId="0" fontId="0" fillId="0" borderId="17" xfId="0" applyBorder="1" applyAlignment="1"/>
    <xf numFmtId="0" fontId="23" fillId="24" borderId="0" xfId="0" applyFont="1" applyFill="1" applyBorder="1" applyAlignment="1">
      <alignment horizontal="center" vertical="top" wrapText="1"/>
    </xf>
    <xf numFmtId="0" fontId="23" fillId="24" borderId="22" xfId="0" applyFont="1" applyFill="1" applyBorder="1" applyAlignment="1">
      <alignment horizontal="center" vertical="top" wrapText="1"/>
    </xf>
    <xf numFmtId="0" fontId="23" fillId="24" borderId="17" xfId="0" applyFont="1" applyFill="1" applyBorder="1" applyAlignment="1">
      <alignment horizontal="center" vertical="top" wrapText="1"/>
    </xf>
    <xf numFmtId="0" fontId="0" fillId="0" borderId="13" xfId="0" applyBorder="1" applyAlignment="1">
      <alignment vertical="top"/>
    </xf>
    <xf numFmtId="0" fontId="0" fillId="0" borderId="17" xfId="0" applyBorder="1" applyAlignment="1">
      <alignment vertical="top"/>
    </xf>
    <xf numFmtId="0" fontId="0" fillId="0" borderId="0" xfId="0" applyAlignment="1">
      <alignment vertical="top"/>
    </xf>
    <xf numFmtId="0" fontId="0" fillId="0" borderId="0" xfId="0" applyBorder="1" applyAlignment="1">
      <alignment vertical="top"/>
    </xf>
    <xf numFmtId="0" fontId="28" fillId="0" borderId="25"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0" fillId="0" borderId="40" xfId="0" applyBorder="1" applyAlignment="1">
      <alignment vertical="top"/>
    </xf>
    <xf numFmtId="0" fontId="27" fillId="0" borderId="41" xfId="0" applyFont="1" applyBorder="1" applyAlignment="1">
      <alignment vertical="top" wrapText="1"/>
    </xf>
    <xf numFmtId="0" fontId="0" fillId="0" borderId="41" xfId="0" applyBorder="1" applyAlignment="1">
      <alignment vertical="top"/>
    </xf>
    <xf numFmtId="0" fontId="0" fillId="0" borderId="41" xfId="0" applyBorder="1" applyAlignment="1">
      <alignment vertical="top" wrapText="1"/>
    </xf>
    <xf numFmtId="0" fontId="0" fillId="0" borderId="41" xfId="0" applyBorder="1" applyAlignment="1">
      <alignment horizontal="right" vertical="top" wrapText="1"/>
    </xf>
    <xf numFmtId="0" fontId="33" fillId="0" borderId="41" xfId="0" applyFont="1" applyBorder="1" applyAlignment="1">
      <alignment horizontal="center" vertical="top"/>
    </xf>
    <xf numFmtId="0" fontId="0" fillId="0" borderId="42" xfId="0" applyBorder="1" applyAlignment="1">
      <alignment vertical="top"/>
    </xf>
    <xf numFmtId="0" fontId="27" fillId="0" borderId="0" xfId="0" applyFont="1" applyAlignment="1">
      <alignment vertical="top" wrapText="1"/>
    </xf>
    <xf numFmtId="0" fontId="0" fillId="0" borderId="0" xfId="0" applyAlignment="1">
      <alignment vertical="top" wrapText="1"/>
    </xf>
    <xf numFmtId="0" fontId="0" fillId="0" borderId="0" xfId="0" applyAlignment="1">
      <alignment horizontal="right" vertical="top" wrapText="1"/>
    </xf>
    <xf numFmtId="0" fontId="33" fillId="0" borderId="0" xfId="0" applyFont="1" applyBorder="1" applyAlignment="1">
      <alignment horizontal="center" vertical="top"/>
    </xf>
    <xf numFmtId="0" fontId="19" fillId="0" borderId="25" xfId="0" applyFont="1" applyBorder="1" applyAlignment="1">
      <alignment vertical="top" wrapText="1"/>
    </xf>
    <xf numFmtId="0" fontId="19" fillId="0" borderId="12" xfId="0" applyFont="1" applyBorder="1" applyAlignment="1">
      <alignment vertical="top" wrapText="1"/>
    </xf>
    <xf numFmtId="0" fontId="19" fillId="0" borderId="45" xfId="0" applyFont="1" applyBorder="1" applyAlignment="1">
      <alignment vertical="top" wrapText="1"/>
    </xf>
    <xf numFmtId="0" fontId="19" fillId="0" borderId="46" xfId="0" applyFont="1" applyBorder="1" applyAlignment="1">
      <alignment vertical="top" wrapText="1"/>
    </xf>
    <xf numFmtId="0" fontId="19" fillId="0" borderId="47" xfId="0" applyFont="1" applyBorder="1" applyAlignment="1">
      <alignment vertical="top" wrapText="1"/>
    </xf>
    <xf numFmtId="0" fontId="23" fillId="24" borderId="40" xfId="0" applyFont="1" applyFill="1" applyBorder="1" applyAlignment="1">
      <alignment vertical="top" wrapText="1"/>
    </xf>
    <xf numFmtId="0" fontId="26" fillId="24" borderId="41" xfId="0" applyFont="1" applyFill="1" applyBorder="1" applyAlignment="1">
      <alignment vertical="top"/>
    </xf>
    <xf numFmtId="0" fontId="23" fillId="24" borderId="28" xfId="0" applyFont="1" applyFill="1" applyBorder="1" applyAlignment="1">
      <alignment horizontal="center" vertical="top" wrapText="1"/>
    </xf>
    <xf numFmtId="0" fontId="23" fillId="24" borderId="42" xfId="0" applyFont="1" applyFill="1" applyBorder="1" applyAlignment="1">
      <alignment horizontal="center" vertical="top" wrapText="1"/>
    </xf>
    <xf numFmtId="0" fontId="19" fillId="0" borderId="51" xfId="0" applyFont="1" applyBorder="1" applyAlignment="1">
      <alignment horizontal="left" vertical="top" wrapText="1"/>
    </xf>
    <xf numFmtId="0" fontId="19" fillId="0" borderId="51" xfId="0" applyFont="1" applyBorder="1" applyAlignment="1">
      <alignment vertical="top" wrapText="1"/>
    </xf>
    <xf numFmtId="0" fontId="19" fillId="0" borderId="52" xfId="0" applyFont="1" applyBorder="1" applyAlignment="1">
      <alignment vertical="top" wrapText="1"/>
    </xf>
    <xf numFmtId="0" fontId="19" fillId="0" borderId="53" xfId="0" applyFont="1" applyBorder="1" applyAlignment="1">
      <alignment vertical="top" wrapText="1"/>
    </xf>
    <xf numFmtId="0" fontId="19" fillId="0" borderId="25" xfId="0" applyFont="1" applyBorder="1" applyAlignment="1">
      <alignment horizontal="left" vertical="top" wrapText="1"/>
    </xf>
    <xf numFmtId="0" fontId="34" fillId="25" borderId="0" xfId="0" applyFont="1" applyFill="1"/>
    <xf numFmtId="0" fontId="27" fillId="25" borderId="0" xfId="0" applyFont="1" applyFill="1"/>
    <xf numFmtId="0" fontId="35" fillId="25" borderId="0" xfId="0" applyFont="1" applyFill="1"/>
    <xf numFmtId="14" fontId="27" fillId="25" borderId="0" xfId="0" applyNumberFormat="1" applyFont="1" applyFill="1" applyAlignment="1">
      <alignment horizontal="left"/>
    </xf>
    <xf numFmtId="17" fontId="27" fillId="25" borderId="0" xfId="0" applyNumberFormat="1" applyFont="1" applyFill="1"/>
    <xf numFmtId="6" fontId="28" fillId="0" borderId="38" xfId="0" applyNumberFormat="1" applyFont="1" applyFill="1" applyBorder="1" applyAlignment="1">
      <alignment horizontal="center" vertical="center" wrapText="1"/>
    </xf>
    <xf numFmtId="0" fontId="28" fillId="0" borderId="48" xfId="0" applyFont="1" applyBorder="1" applyAlignment="1">
      <alignment horizontal="left" vertical="top" wrapText="1"/>
    </xf>
    <xf numFmtId="3" fontId="28" fillId="0" borderId="25" xfId="0" applyNumberFormat="1" applyFont="1" applyFill="1" applyBorder="1" applyAlignment="1">
      <alignment horizontal="center" vertical="center" wrapText="1"/>
    </xf>
    <xf numFmtId="0" fontId="28" fillId="30" borderId="19" xfId="0" applyFont="1" applyFill="1" applyBorder="1" applyAlignment="1">
      <alignment horizontal="center" vertical="top"/>
    </xf>
    <xf numFmtId="0" fontId="28" fillId="30" borderId="29" xfId="0" applyFont="1" applyFill="1" applyBorder="1" applyAlignment="1">
      <alignment horizontal="center" vertical="top"/>
    </xf>
    <xf numFmtId="0" fontId="28" fillId="30" borderId="32" xfId="0" applyFont="1" applyFill="1" applyBorder="1" applyAlignment="1">
      <alignment horizontal="center" vertical="top" wrapText="1"/>
    </xf>
    <xf numFmtId="0" fontId="28" fillId="30" borderId="34" xfId="0" applyFont="1" applyFill="1" applyBorder="1" applyAlignment="1">
      <alignment horizontal="center" vertical="top" wrapText="1"/>
    </xf>
    <xf numFmtId="0" fontId="28" fillId="30" borderId="37" xfId="0" applyFont="1" applyFill="1" applyBorder="1" applyAlignment="1">
      <alignment horizontal="center" vertical="top"/>
    </xf>
    <xf numFmtId="0" fontId="28" fillId="30" borderId="44" xfId="0" applyFont="1" applyFill="1" applyBorder="1" applyAlignment="1">
      <alignment horizontal="center" vertical="top"/>
    </xf>
    <xf numFmtId="0" fontId="28" fillId="30" borderId="19" xfId="0" applyFont="1" applyFill="1" applyBorder="1" applyAlignment="1">
      <alignment horizontal="center" vertical="top" wrapText="1"/>
    </xf>
    <xf numFmtId="0" fontId="28" fillId="30" borderId="21" xfId="0" applyFont="1" applyFill="1" applyBorder="1" applyAlignment="1">
      <alignment vertical="top"/>
    </xf>
    <xf numFmtId="0" fontId="29" fillId="30" borderId="43" xfId="0" applyFont="1" applyFill="1" applyBorder="1" applyAlignment="1">
      <alignment horizontal="center" vertical="top"/>
    </xf>
    <xf numFmtId="0" fontId="29" fillId="30" borderId="21" xfId="0" applyFont="1" applyFill="1" applyBorder="1" applyAlignment="1">
      <alignment horizontal="center" vertical="top"/>
    </xf>
    <xf numFmtId="165" fontId="28" fillId="0" borderId="38" xfId="42" applyNumberFormat="1" applyFont="1" applyFill="1" applyBorder="1" applyAlignment="1">
      <alignment horizontal="center" vertical="center" wrapText="1"/>
    </xf>
    <xf numFmtId="165" fontId="19" fillId="25" borderId="22" xfId="43" applyNumberFormat="1" applyFont="1" applyFill="1" applyBorder="1" applyAlignment="1">
      <alignment horizontal="center" vertical="center" wrapText="1"/>
    </xf>
    <xf numFmtId="164" fontId="30" fillId="30" borderId="24" xfId="42" applyNumberFormat="1" applyFont="1" applyFill="1" applyBorder="1" applyAlignment="1">
      <alignment horizontal="center" vertical="center" wrapText="1"/>
    </xf>
    <xf numFmtId="164" fontId="30" fillId="30" borderId="26" xfId="42" applyNumberFormat="1" applyFont="1" applyFill="1" applyBorder="1" applyAlignment="1">
      <alignment horizontal="center" vertical="center" wrapText="1"/>
    </xf>
    <xf numFmtId="0" fontId="28" fillId="0" borderId="36" xfId="0" applyFont="1" applyFill="1" applyBorder="1" applyAlignment="1">
      <alignment horizontal="left" vertical="top" wrapText="1"/>
    </xf>
    <xf numFmtId="3" fontId="28" fillId="0" borderId="25" xfId="0" applyNumberFormat="1" applyFont="1" applyFill="1" applyBorder="1" applyAlignment="1">
      <alignment horizontal="center" vertical="center" wrapText="1"/>
    </xf>
    <xf numFmtId="0" fontId="19" fillId="0" borderId="25" xfId="0" applyFont="1" applyBorder="1" applyAlignment="1">
      <alignment horizontal="left" vertical="top" wrapText="1"/>
    </xf>
    <xf numFmtId="0" fontId="28" fillId="0" borderId="50" xfId="0" applyFont="1" applyFill="1" applyBorder="1" applyAlignment="1">
      <alignment horizontal="left" vertical="top" wrapText="1"/>
    </xf>
    <xf numFmtId="0" fontId="28" fillId="0" borderId="49" xfId="0" applyFont="1" applyFill="1" applyBorder="1" applyAlignment="1">
      <alignment horizontal="left" vertical="top" wrapText="1"/>
    </xf>
    <xf numFmtId="0" fontId="27" fillId="27" borderId="62" xfId="0" applyFont="1" applyFill="1" applyBorder="1" applyAlignment="1">
      <alignment horizontal="center" vertical="top" textRotation="90" wrapText="1"/>
    </xf>
    <xf numFmtId="0" fontId="27" fillId="27" borderId="63" xfId="0" applyFont="1" applyFill="1" applyBorder="1" applyAlignment="1">
      <alignment horizontal="center" vertical="top" textRotation="90" wrapText="1"/>
    </xf>
    <xf numFmtId="0" fontId="27" fillId="27" borderId="64" xfId="0" applyFont="1" applyFill="1" applyBorder="1" applyAlignment="1">
      <alignment horizontal="center" vertical="top" textRotation="90" wrapText="1"/>
    </xf>
    <xf numFmtId="0" fontId="19" fillId="0" borderId="23" xfId="0" applyFont="1" applyBorder="1" applyAlignment="1">
      <alignment horizontal="left" vertical="top" wrapText="1"/>
    </xf>
    <xf numFmtId="0" fontId="19" fillId="0" borderId="25" xfId="0" applyFont="1" applyBorder="1" applyAlignment="1">
      <alignment horizontal="left" vertical="top" wrapText="1"/>
    </xf>
    <xf numFmtId="0" fontId="27" fillId="28" borderId="63" xfId="0" applyFont="1" applyFill="1" applyBorder="1" applyAlignment="1">
      <alignment horizontal="center" vertical="top" textRotation="90" wrapText="1"/>
    </xf>
    <xf numFmtId="0" fontId="27" fillId="28" borderId="64" xfId="0" applyFont="1" applyFill="1" applyBorder="1" applyAlignment="1">
      <alignment horizontal="center" vertical="top" textRotation="90" wrapText="1"/>
    </xf>
    <xf numFmtId="0" fontId="28" fillId="0" borderId="65" xfId="0" applyFont="1" applyBorder="1" applyAlignment="1">
      <alignment horizontal="left" vertical="top" wrapText="1"/>
    </xf>
    <xf numFmtId="0" fontId="28" fillId="0" borderId="66" xfId="0" applyFont="1" applyBorder="1" applyAlignment="1">
      <alignment horizontal="left" vertical="top" wrapText="1"/>
    </xf>
    <xf numFmtId="0" fontId="19" fillId="0" borderId="68" xfId="0" applyFont="1" applyBorder="1" applyAlignment="1">
      <alignment vertical="top" wrapText="1"/>
    </xf>
    <xf numFmtId="0" fontId="23" fillId="24" borderId="10" xfId="0" applyFont="1" applyFill="1" applyBorder="1" applyAlignment="1">
      <alignment horizontal="center" vertical="top" wrapText="1"/>
    </xf>
    <xf numFmtId="0" fontId="23" fillId="24" borderId="11" xfId="0" applyFont="1" applyFill="1" applyBorder="1" applyAlignment="1">
      <alignment horizontal="center" vertical="top" wrapText="1"/>
    </xf>
    <xf numFmtId="0" fontId="23" fillId="24" borderId="69" xfId="0" applyFont="1" applyFill="1" applyBorder="1" applyAlignment="1">
      <alignment horizontal="center" vertical="top" wrapText="1"/>
    </xf>
    <xf numFmtId="0" fontId="23" fillId="24" borderId="70" xfId="0" applyFont="1" applyFill="1" applyBorder="1" applyAlignment="1">
      <alignment horizontal="center" vertical="top" wrapText="1"/>
    </xf>
    <xf numFmtId="0" fontId="23" fillId="24" borderId="18" xfId="0" applyFont="1" applyFill="1" applyBorder="1" applyAlignment="1">
      <alignment horizontal="center" vertical="top" wrapText="1"/>
    </xf>
    <xf numFmtId="0" fontId="23" fillId="24" borderId="55" xfId="0" applyFont="1" applyFill="1" applyBorder="1" applyAlignment="1">
      <alignment horizontal="center" vertical="top" wrapText="1"/>
    </xf>
    <xf numFmtId="0" fontId="23" fillId="24" borderId="20" xfId="0" applyFont="1" applyFill="1" applyBorder="1" applyAlignment="1">
      <alignment horizontal="center" vertical="top" wrapText="1"/>
    </xf>
    <xf numFmtId="0" fontId="23" fillId="24" borderId="57" xfId="0" applyFont="1" applyFill="1" applyBorder="1" applyAlignment="1">
      <alignment horizontal="center" vertical="top" wrapText="1"/>
    </xf>
    <xf numFmtId="0" fontId="24" fillId="26" borderId="56" xfId="0" applyFont="1" applyFill="1" applyBorder="1" applyAlignment="1">
      <alignment horizontal="center" vertical="center"/>
    </xf>
    <xf numFmtId="0" fontId="24" fillId="26" borderId="50" xfId="0" applyFont="1" applyFill="1" applyBorder="1" applyAlignment="1">
      <alignment horizontal="center" vertical="center"/>
    </xf>
    <xf numFmtId="0" fontId="23" fillId="24" borderId="77" xfId="0" applyFont="1" applyFill="1" applyBorder="1" applyAlignment="1">
      <alignment horizontal="center" vertical="top" wrapText="1"/>
    </xf>
    <xf numFmtId="0" fontId="23" fillId="24" borderId="78" xfId="0" applyFont="1" applyFill="1" applyBorder="1" applyAlignment="1">
      <alignment horizontal="center" vertical="top" wrapText="1"/>
    </xf>
    <xf numFmtId="0" fontId="25" fillId="24" borderId="70" xfId="0" applyFont="1" applyFill="1" applyBorder="1" applyAlignment="1">
      <alignment horizontal="center"/>
    </xf>
    <xf numFmtId="0" fontId="25" fillId="24" borderId="59" xfId="0" applyFont="1" applyFill="1" applyBorder="1" applyAlignment="1">
      <alignment horizontal="center"/>
    </xf>
    <xf numFmtId="0" fontId="25" fillId="24" borderId="79" xfId="0" applyFont="1" applyFill="1" applyBorder="1" applyAlignment="1">
      <alignment horizontal="center"/>
    </xf>
    <xf numFmtId="0" fontId="23" fillId="24" borderId="35" xfId="0" applyFont="1" applyFill="1" applyBorder="1" applyAlignment="1">
      <alignment horizontal="center" vertical="top" wrapText="1"/>
    </xf>
    <xf numFmtId="0" fontId="23" fillId="24" borderId="80" xfId="0" applyFont="1" applyFill="1" applyBorder="1" applyAlignment="1">
      <alignment horizontal="center" vertical="top" wrapText="1"/>
    </xf>
    <xf numFmtId="0" fontId="20" fillId="0" borderId="69" xfId="0" applyFont="1" applyBorder="1" applyAlignment="1">
      <alignment horizontal="left" vertical="top" wrapText="1"/>
    </xf>
    <xf numFmtId="0" fontId="20" fillId="0" borderId="83" xfId="0" applyFont="1" applyBorder="1" applyAlignment="1">
      <alignment horizontal="left" vertical="top" wrapText="1"/>
    </xf>
    <xf numFmtId="0" fontId="20" fillId="0" borderId="70" xfId="0" applyFont="1" applyBorder="1" applyAlignment="1">
      <alignment horizontal="left" vertical="top" wrapText="1"/>
    </xf>
    <xf numFmtId="0" fontId="23" fillId="24" borderId="0" xfId="0" applyFont="1" applyFill="1" applyBorder="1" applyAlignment="1">
      <alignment horizontal="center" vertical="top" wrapText="1"/>
    </xf>
    <xf numFmtId="0" fontId="24" fillId="26" borderId="48" xfId="0" applyFont="1" applyFill="1" applyBorder="1" applyAlignment="1">
      <alignment horizontal="center" vertical="center" wrapText="1"/>
    </xf>
    <xf numFmtId="0" fontId="24" fillId="26" borderId="25" xfId="0" applyFont="1" applyFill="1" applyBorder="1" applyAlignment="1">
      <alignment horizontal="center" vertical="center" wrapText="1"/>
    </xf>
    <xf numFmtId="0" fontId="24" fillId="26" borderId="55" xfId="0" applyFont="1" applyFill="1" applyBorder="1" applyAlignment="1">
      <alignment horizontal="center" vertical="center" wrapText="1"/>
    </xf>
    <xf numFmtId="0" fontId="28" fillId="30" borderId="17" xfId="0" applyFont="1" applyFill="1" applyBorder="1" applyAlignment="1">
      <alignment horizontal="center" vertical="top" wrapText="1"/>
    </xf>
    <xf numFmtId="0" fontId="28" fillId="30" borderId="71" xfId="0" applyFont="1" applyFill="1" applyBorder="1" applyAlignment="1">
      <alignment horizontal="center" vertical="top" wrapText="1"/>
    </xf>
    <xf numFmtId="3" fontId="30" fillId="30" borderId="72" xfId="0" applyNumberFormat="1" applyFont="1" applyFill="1" applyBorder="1" applyAlignment="1">
      <alignment horizontal="center" vertical="center" wrapText="1"/>
    </xf>
    <xf numFmtId="0" fontId="30" fillId="30" borderId="73" xfId="0" applyFont="1" applyFill="1" applyBorder="1" applyAlignment="1">
      <alignment horizontal="center" vertical="center" wrapText="1"/>
    </xf>
    <xf numFmtId="3" fontId="30" fillId="30" borderId="73" xfId="0" quotePrefix="1" applyNumberFormat="1" applyFont="1" applyFill="1" applyBorder="1" applyAlignment="1">
      <alignment horizontal="center" vertical="center" wrapText="1"/>
    </xf>
    <xf numFmtId="0" fontId="30" fillId="30" borderId="73" xfId="0" quotePrefix="1"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7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50" xfId="0" applyFont="1" applyFill="1" applyBorder="1" applyAlignment="1">
      <alignment horizontal="center" vertical="center" wrapText="1"/>
    </xf>
    <xf numFmtId="165" fontId="28" fillId="0" borderId="23" xfId="42" applyNumberFormat="1" applyFont="1" applyFill="1" applyBorder="1" applyAlignment="1">
      <alignment horizontal="center" vertical="center" wrapText="1"/>
    </xf>
    <xf numFmtId="165" fontId="28" fillId="0" borderId="25" xfId="42" applyNumberFormat="1" applyFont="1" applyFill="1" applyBorder="1" applyAlignment="1">
      <alignment horizontal="center" vertical="center" wrapText="1"/>
    </xf>
    <xf numFmtId="0" fontId="23" fillId="24" borderId="87" xfId="0" applyFont="1" applyFill="1" applyBorder="1" applyAlignment="1">
      <alignment horizontal="center" vertical="top" wrapText="1"/>
    </xf>
    <xf numFmtId="0" fontId="23" fillId="24" borderId="41" xfId="0" applyFont="1" applyFill="1" applyBorder="1" applyAlignment="1">
      <alignment horizontal="center" vertical="top" wrapText="1"/>
    </xf>
    <xf numFmtId="0" fontId="31" fillId="26" borderId="25" xfId="0" quotePrefix="1" applyFont="1" applyFill="1" applyBorder="1" applyAlignment="1">
      <alignment horizontal="center" vertical="center" wrapText="1"/>
    </xf>
    <xf numFmtId="0" fontId="31" fillId="26" borderId="25" xfId="0" applyFont="1" applyFill="1" applyBorder="1" applyAlignment="1">
      <alignment horizontal="center" vertical="center" wrapText="1"/>
    </xf>
    <xf numFmtId="0" fontId="31" fillId="26" borderId="55" xfId="0" applyFont="1" applyFill="1" applyBorder="1" applyAlignment="1">
      <alignment horizontal="center" vertical="center" wrapText="1"/>
    </xf>
    <xf numFmtId="0" fontId="30" fillId="30" borderId="81" xfId="0" quotePrefix="1" applyFont="1" applyFill="1" applyBorder="1" applyAlignment="1">
      <alignment horizontal="center" vertical="center" wrapText="1"/>
    </xf>
    <xf numFmtId="0" fontId="28" fillId="0" borderId="25" xfId="0" applyFont="1" applyFill="1" applyBorder="1" applyAlignment="1">
      <alignment horizontal="center" vertical="center" wrapText="1"/>
    </xf>
    <xf numFmtId="0" fontId="31" fillId="26" borderId="48" xfId="0" applyFont="1" applyFill="1" applyBorder="1" applyAlignment="1">
      <alignment horizontal="center" vertical="center" wrapText="1"/>
    </xf>
    <xf numFmtId="0" fontId="24" fillId="26" borderId="58" xfId="0" applyFont="1" applyFill="1" applyBorder="1" applyAlignment="1">
      <alignment horizontal="center" vertical="center"/>
    </xf>
    <xf numFmtId="0" fontId="24" fillId="26" borderId="59" xfId="0" applyFont="1" applyFill="1" applyBorder="1" applyAlignment="1">
      <alignment horizontal="center" vertical="center"/>
    </xf>
    <xf numFmtId="0" fontId="24" fillId="26" borderId="60" xfId="0" applyFont="1" applyFill="1" applyBorder="1" applyAlignment="1">
      <alignment horizontal="center" vertical="center"/>
    </xf>
    <xf numFmtId="0" fontId="31" fillId="26" borderId="54"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4" fillId="26" borderId="54"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32" fillId="26" borderId="50" xfId="0" applyFont="1" applyFill="1" applyBorder="1" applyAlignment="1">
      <alignment horizontal="left" vertical="center" wrapText="1"/>
    </xf>
    <xf numFmtId="0" fontId="32" fillId="26" borderId="23" xfId="0" applyFont="1" applyFill="1" applyBorder="1" applyAlignment="1">
      <alignment horizontal="left" vertical="center" wrapText="1"/>
    </xf>
    <xf numFmtId="0" fontId="23" fillId="24" borderId="91" xfId="0" applyFont="1" applyFill="1" applyBorder="1" applyAlignment="1">
      <alignment horizontal="left" vertical="top" wrapText="1"/>
    </xf>
    <xf numFmtId="0" fontId="23" fillId="24" borderId="15" xfId="0" applyFont="1" applyFill="1" applyBorder="1" applyAlignment="1">
      <alignment horizontal="left" vertical="top" wrapText="1"/>
    </xf>
    <xf numFmtId="0" fontId="23" fillId="24" borderId="92" xfId="0" applyFont="1" applyFill="1" applyBorder="1" applyAlignment="1">
      <alignment horizontal="left" vertical="top" wrapText="1"/>
    </xf>
    <xf numFmtId="0" fontId="23" fillId="24" borderId="12" xfId="0" applyFont="1" applyFill="1" applyBorder="1" applyAlignment="1">
      <alignment horizontal="center" vertical="top" wrapText="1"/>
    </xf>
    <xf numFmtId="0" fontId="23" fillId="24" borderId="13" xfId="0" applyFont="1" applyFill="1" applyBorder="1" applyAlignment="1">
      <alignment horizontal="center" vertical="top" wrapText="1"/>
    </xf>
    <xf numFmtId="0" fontId="23" fillId="24" borderId="17" xfId="0" applyFont="1" applyFill="1" applyBorder="1" applyAlignment="1">
      <alignment horizontal="center" vertical="top" wrapText="1"/>
    </xf>
    <xf numFmtId="0" fontId="28" fillId="30" borderId="43" xfId="0" applyFont="1" applyFill="1" applyBorder="1" applyAlignment="1">
      <alignment horizontal="center" vertical="top" wrapText="1"/>
    </xf>
    <xf numFmtId="0" fontId="28" fillId="30" borderId="19" xfId="0" applyFont="1" applyFill="1" applyBorder="1" applyAlignment="1">
      <alignment horizontal="center" vertical="top" wrapText="1"/>
    </xf>
    <xf numFmtId="0" fontId="30" fillId="30" borderId="88" xfId="0" quotePrefix="1" applyFont="1" applyFill="1" applyBorder="1" applyAlignment="1">
      <alignment horizontal="center" vertical="center" wrapText="1"/>
    </xf>
    <xf numFmtId="3" fontId="28" fillId="0" borderId="23" xfId="0" applyNumberFormat="1" applyFont="1" applyFill="1" applyBorder="1" applyAlignment="1">
      <alignment horizontal="center" vertical="center" wrapText="1"/>
    </xf>
    <xf numFmtId="3" fontId="28" fillId="0" borderId="25" xfId="0" applyNumberFormat="1"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0" borderId="83"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0" fillId="0" borderId="14" xfId="0" quotePrefix="1" applyFont="1" applyFill="1" applyBorder="1" applyAlignment="1">
      <alignment horizontal="center" vertical="top" wrapText="1"/>
    </xf>
    <xf numFmtId="0" fontId="20" fillId="0" borderId="15" xfId="0" quotePrefix="1" applyFont="1" applyFill="1" applyBorder="1" applyAlignment="1">
      <alignment horizontal="center" vertical="top" wrapText="1"/>
    </xf>
    <xf numFmtId="0" fontId="20" fillId="0" borderId="16" xfId="0" quotePrefix="1" applyFont="1" applyFill="1" applyBorder="1" applyAlignment="1">
      <alignment horizontal="center" vertical="top" wrapText="1"/>
    </xf>
    <xf numFmtId="0" fontId="27" fillId="29" borderId="61" xfId="0" applyFont="1" applyFill="1" applyBorder="1" applyAlignment="1">
      <alignment horizontal="center" vertical="top" textRotation="90" wrapText="1"/>
    </xf>
    <xf numFmtId="0" fontId="27" fillId="29" borderId="52" xfId="0" applyFont="1" applyFill="1" applyBorder="1" applyAlignment="1">
      <alignment horizontal="center" vertical="top" textRotation="90" wrapText="1"/>
    </xf>
    <xf numFmtId="0" fontId="27" fillId="26" borderId="61" xfId="0" applyFont="1" applyFill="1" applyBorder="1" applyAlignment="1">
      <alignment horizontal="center" vertical="top" textRotation="90" wrapText="1"/>
    </xf>
    <xf numFmtId="0" fontId="27" fillId="26" borderId="51" xfId="0" applyFont="1" applyFill="1" applyBorder="1" applyAlignment="1">
      <alignment horizontal="center" vertical="top" textRotation="90" wrapText="1"/>
    </xf>
    <xf numFmtId="0" fontId="27" fillId="26" borderId="52" xfId="0" applyFont="1" applyFill="1" applyBorder="1" applyAlignment="1">
      <alignment horizontal="center" vertical="top" textRotation="90" wrapText="1"/>
    </xf>
    <xf numFmtId="0" fontId="19" fillId="0" borderId="61" xfId="0" applyFont="1" applyBorder="1" applyAlignment="1">
      <alignment horizontal="left" vertical="top" wrapText="1"/>
    </xf>
    <xf numFmtId="0" fontId="19" fillId="0" borderId="51" xfId="0" applyFont="1" applyBorder="1" applyAlignment="1">
      <alignment horizontal="left" vertical="top" wrapText="1"/>
    </xf>
    <xf numFmtId="0" fontId="28" fillId="0" borderId="46" xfId="0" applyFont="1" applyBorder="1" applyAlignment="1">
      <alignment horizontal="left" vertical="top" wrapText="1"/>
    </xf>
    <xf numFmtId="0" fontId="28" fillId="0" borderId="48" xfId="0" applyFont="1" applyBorder="1" applyAlignment="1">
      <alignment horizontal="left" vertical="top" wrapText="1"/>
    </xf>
    <xf numFmtId="0" fontId="28" fillId="0" borderId="46" xfId="0" applyFont="1" applyFill="1" applyBorder="1" applyAlignment="1">
      <alignment horizontal="center" vertical="center" wrapText="1"/>
    </xf>
    <xf numFmtId="0" fontId="19" fillId="0" borderId="30" xfId="0" applyFont="1" applyBorder="1" applyAlignment="1">
      <alignment horizontal="left" vertical="top" wrapText="1"/>
    </xf>
    <xf numFmtId="0" fontId="19" fillId="0" borderId="70" xfId="0" applyFont="1" applyBorder="1" applyAlignment="1">
      <alignment horizontal="left" vertical="center" wrapText="1"/>
    </xf>
    <xf numFmtId="0" fontId="19" fillId="0" borderId="59" xfId="0" applyFont="1" applyBorder="1" applyAlignment="1">
      <alignment horizontal="left" vertical="center" wrapText="1"/>
    </xf>
    <xf numFmtId="0" fontId="19" fillId="0" borderId="60" xfId="0" applyFont="1" applyBorder="1" applyAlignment="1">
      <alignment horizontal="left" vertical="center" wrapText="1"/>
    </xf>
    <xf numFmtId="0" fontId="19" fillId="0" borderId="85" xfId="0" applyFont="1" applyBorder="1" applyAlignment="1">
      <alignment horizontal="center" vertical="center" wrapText="1"/>
    </xf>
    <xf numFmtId="0" fontId="19" fillId="0" borderId="86" xfId="0" applyFont="1" applyBorder="1" applyAlignment="1">
      <alignment horizontal="center" vertical="center" wrapText="1"/>
    </xf>
    <xf numFmtId="3" fontId="19" fillId="0" borderId="31" xfId="0" applyNumberFormat="1" applyFont="1" applyBorder="1" applyAlignment="1">
      <alignment horizontal="center" vertical="center" wrapText="1"/>
    </xf>
    <xf numFmtId="0" fontId="19" fillId="0" borderId="33" xfId="0" applyFont="1" applyBorder="1" applyAlignment="1">
      <alignment horizontal="left" vertical="top" wrapText="1"/>
    </xf>
    <xf numFmtId="0" fontId="19" fillId="0" borderId="88" xfId="0" applyFont="1" applyBorder="1" applyAlignment="1">
      <alignment horizontal="left" vertical="top" wrapText="1"/>
    </xf>
    <xf numFmtId="0" fontId="19" fillId="0" borderId="89" xfId="0" applyFont="1" applyBorder="1" applyAlignment="1">
      <alignment horizontal="left" vertical="top" wrapText="1"/>
    </xf>
    <xf numFmtId="0" fontId="19" fillId="0" borderId="90" xfId="0" applyFont="1" applyBorder="1" applyAlignment="1">
      <alignment horizontal="left" vertical="top" wrapText="1"/>
    </xf>
    <xf numFmtId="0" fontId="19" fillId="0" borderId="55" xfId="0" applyFont="1" applyBorder="1" applyAlignment="1">
      <alignment horizontal="left" vertical="top" wrapText="1"/>
    </xf>
    <xf numFmtId="0" fontId="19" fillId="0" borderId="48" xfId="0" applyFont="1" applyBorder="1" applyAlignment="1">
      <alignment horizontal="left" vertical="top" wrapText="1"/>
    </xf>
    <xf numFmtId="166" fontId="19" fillId="0" borderId="22" xfId="44" applyNumberFormat="1" applyFont="1" applyBorder="1" applyAlignment="1">
      <alignment horizontal="left" vertical="top" wrapText="1"/>
    </xf>
    <xf numFmtId="0" fontId="19" fillId="0" borderId="67" xfId="0" applyFont="1" applyBorder="1" applyAlignment="1">
      <alignment horizontal="left" vertical="top" wrapText="1"/>
    </xf>
    <xf numFmtId="3" fontId="19" fillId="0" borderId="26" xfId="0" applyNumberFormat="1" applyFont="1" applyBorder="1" applyAlignment="1">
      <alignment vertical="center" wrapText="1"/>
    </xf>
    <xf numFmtId="0" fontId="19" fillId="0" borderId="84" xfId="0" applyFont="1" applyBorder="1" applyAlignment="1">
      <alignment horizontal="center" vertical="center" wrapText="1"/>
    </xf>
    <xf numFmtId="0" fontId="19" fillId="0" borderId="80" xfId="0" applyFont="1" applyBorder="1" applyAlignment="1">
      <alignment horizontal="center" vertical="center" wrapText="1"/>
    </xf>
    <xf numFmtId="6" fontId="19" fillId="0" borderId="25" xfId="0" applyNumberFormat="1" applyFont="1" applyBorder="1" applyAlignment="1">
      <alignment horizontal="center" vertical="center" wrapText="1"/>
    </xf>
    <xf numFmtId="0" fontId="19" fillId="0" borderId="35" xfId="0" applyFont="1" applyBorder="1" applyAlignment="1">
      <alignment vertical="center" wrapText="1"/>
    </xf>
    <xf numFmtId="0" fontId="19" fillId="0" borderId="25" xfId="0" applyFont="1" applyBorder="1" applyAlignment="1">
      <alignment horizontal="center" vertical="center" wrapText="1"/>
    </xf>
    <xf numFmtId="0" fontId="27" fillId="27" borderId="13" xfId="0" applyFont="1" applyFill="1" applyBorder="1" applyAlignment="1">
      <alignment horizontal="center" vertical="top" textRotation="90" wrapText="1"/>
    </xf>
    <xf numFmtId="0" fontId="19" fillId="0" borderId="48"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36" xfId="0" applyFont="1" applyBorder="1" applyAlignment="1">
      <alignment horizontal="left" vertical="top" wrapText="1"/>
    </xf>
    <xf numFmtId="0" fontId="19" fillId="0" borderId="25"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39" xfId="0" applyFont="1" applyBorder="1" applyAlignment="1">
      <alignment horizontal="left" vertical="top" wrapText="1"/>
    </xf>
    <xf numFmtId="0" fontId="19" fillId="0" borderId="38"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48" xfId="0" applyFont="1" applyBorder="1" applyAlignment="1">
      <alignment horizontal="left" vertical="top" wrapText="1"/>
    </xf>
    <xf numFmtId="0" fontId="28" fillId="30" borderId="34" xfId="0" applyFont="1" applyFill="1" applyBorder="1" applyAlignment="1">
      <alignment horizontal="center" vertical="top"/>
    </xf>
    <xf numFmtId="0" fontId="28" fillId="30" borderId="43" xfId="0" applyFont="1" applyFill="1" applyBorder="1" applyAlignment="1">
      <alignment horizontal="center" vertical="top"/>
    </xf>
    <xf numFmtId="0" fontId="0" fillId="0" borderId="63" xfId="0" applyBorder="1" applyAlignment="1">
      <alignment vertical="top" wrapText="1"/>
    </xf>
    <xf numFmtId="0" fontId="0" fillId="0" borderId="65" xfId="0" applyBorder="1" applyAlignment="1">
      <alignment horizontal="left" vertical="top" wrapText="1"/>
    </xf>
    <xf numFmtId="0" fontId="32" fillId="26" borderId="93" xfId="0" applyFont="1" applyFill="1" applyBorder="1" applyAlignment="1">
      <alignment horizontal="left" vertical="center" wrapText="1"/>
    </xf>
    <xf numFmtId="0" fontId="32" fillId="26" borderId="22" xfId="0" applyFont="1" applyFill="1" applyBorder="1" applyAlignment="1">
      <alignment horizontal="left" vertical="center" wrapText="1"/>
    </xf>
    <xf numFmtId="0" fontId="19" fillId="0" borderId="74"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5" xfId="0" applyFont="1" applyBorder="1" applyAlignment="1">
      <alignment horizontal="center" vertical="top" wrapText="1"/>
    </xf>
    <xf numFmtId="0" fontId="19" fillId="0" borderId="65" xfId="0" applyFont="1" applyBorder="1" applyAlignment="1">
      <alignment horizontal="left" vertical="top" wrapText="1"/>
    </xf>
    <xf numFmtId="0" fontId="19" fillId="0" borderId="18" xfId="0" applyFont="1" applyBorder="1" applyAlignment="1">
      <alignment horizontal="left" vertical="top" wrapText="1"/>
    </xf>
    <xf numFmtId="0" fontId="19" fillId="0" borderId="25" xfId="0" applyFont="1" applyFill="1" applyBorder="1" applyAlignment="1">
      <alignment horizontal="center" vertical="center" wrapText="1"/>
    </xf>
    <xf numFmtId="0" fontId="19" fillId="0" borderId="27" xfId="0" applyFont="1" applyBorder="1" applyAlignment="1">
      <alignment horizontal="left" vertical="top" wrapText="1"/>
    </xf>
    <xf numFmtId="0" fontId="19" fillId="0" borderId="57" xfId="0" applyFont="1" applyFill="1" applyBorder="1" applyAlignment="1">
      <alignment horizontal="center" vertical="center" wrapText="1"/>
    </xf>
    <xf numFmtId="0" fontId="19" fillId="0" borderId="56" xfId="0" applyFont="1" applyBorder="1" applyAlignment="1">
      <alignment horizontal="left" vertical="top" wrapText="1"/>
    </xf>
    <xf numFmtId="0" fontId="19" fillId="0" borderId="48" xfId="0" applyFont="1" applyFill="1" applyBorder="1" applyAlignment="1">
      <alignment horizontal="left" vertical="top" wrapText="1"/>
    </xf>
    <xf numFmtId="0" fontId="19" fillId="0" borderId="55" xfId="0" quotePrefix="1" applyFont="1" applyFill="1" applyBorder="1" applyAlignment="1">
      <alignment horizontal="center" vertical="center" wrapText="1"/>
    </xf>
    <xf numFmtId="0" fontId="19" fillId="0" borderId="25" xfId="0" quotePrefix="1" applyFont="1" applyFill="1" applyBorder="1" applyAlignment="1">
      <alignment horizontal="center" vertical="center" wrapText="1"/>
    </xf>
    <xf numFmtId="0" fontId="19" fillId="0" borderId="49" xfId="0" applyFont="1" applyBorder="1" applyAlignment="1">
      <alignment horizontal="left" vertical="top" wrapText="1"/>
    </xf>
    <xf numFmtId="0" fontId="19" fillId="0" borderId="55" xfId="0" applyFont="1" applyFill="1" applyBorder="1" applyAlignment="1">
      <alignment horizontal="center" vertical="center" wrapText="1"/>
    </xf>
    <xf numFmtId="0" fontId="20" fillId="0" borderId="18" xfId="0" applyFont="1" applyBorder="1" applyAlignment="1">
      <alignment horizontal="left" vertical="top" wrapText="1"/>
    </xf>
    <xf numFmtId="0" fontId="20" fillId="0" borderId="25" xfId="0" applyFont="1" applyBorder="1" applyAlignment="1">
      <alignment horizontal="left" vertical="top" wrapText="1"/>
    </xf>
    <xf numFmtId="0" fontId="20" fillId="0" borderId="55" xfId="0" applyFont="1" applyBorder="1" applyAlignment="1">
      <alignment horizontal="left" vertical="top" wrapText="1"/>
    </xf>
    <xf numFmtId="0" fontId="20" fillId="0" borderId="20" xfId="0" applyFont="1" applyBorder="1" applyAlignment="1">
      <alignment horizontal="left" vertical="top" wrapText="1"/>
    </xf>
    <xf numFmtId="0" fontId="20" fillId="0" borderId="38" xfId="0" applyFont="1" applyBorder="1" applyAlignment="1">
      <alignment horizontal="left" vertical="top" wrapText="1"/>
    </xf>
    <xf numFmtId="0" fontId="20" fillId="0" borderId="57" xfId="0" applyFont="1" applyBorder="1" applyAlignment="1">
      <alignment horizontal="left"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2" builtinId="3"/>
    <cellStyle name="Currency" xfId="44"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3 2" xfId="43" xr:uid="{566659CC-572C-4656-AE49-63F62F88E76D}"/>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76200</xdr:rowOff>
    </xdr:from>
    <xdr:to>
      <xdr:col>0</xdr:col>
      <xdr:colOff>962025</xdr:colOff>
      <xdr:row>3</xdr:row>
      <xdr:rowOff>142875</xdr:rowOff>
    </xdr:to>
    <xdr:pic>
      <xdr:nvPicPr>
        <xdr:cNvPr id="1025" name="Picture 1" descr="DfT_3298_SML_AW[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B35"/>
  <sheetViews>
    <sheetView workbookViewId="0">
      <selection activeCell="A36" sqref="A36"/>
    </sheetView>
  </sheetViews>
  <sheetFormatPr defaultColWidth="9.109375" defaultRowHeight="13.2" x14ac:dyDescent="0.25"/>
  <cols>
    <col min="1" max="1" width="14.5546875" style="69" customWidth="1"/>
    <col min="2" max="16384" width="9.109375" style="69"/>
  </cols>
  <sheetData>
    <row r="5" spans="1:2" x14ac:dyDescent="0.25">
      <c r="A5" s="70"/>
    </row>
    <row r="6" spans="1:2" ht="15.6" x14ac:dyDescent="0.3">
      <c r="A6" s="68" t="s">
        <v>62</v>
      </c>
    </row>
    <row r="8" spans="1:2" x14ac:dyDescent="0.25">
      <c r="A8" s="70" t="s">
        <v>61</v>
      </c>
    </row>
    <row r="9" spans="1:2" x14ac:dyDescent="0.25">
      <c r="A9" s="69" t="s">
        <v>63</v>
      </c>
    </row>
    <row r="11" spans="1:2" x14ac:dyDescent="0.25">
      <c r="A11" s="70" t="s">
        <v>49</v>
      </c>
    </row>
    <row r="12" spans="1:2" x14ac:dyDescent="0.25">
      <c r="A12" s="69" t="s">
        <v>50</v>
      </c>
      <c r="B12" s="69" t="s">
        <v>51</v>
      </c>
    </row>
    <row r="13" spans="1:2" x14ac:dyDescent="0.25">
      <c r="A13" s="72">
        <v>41640</v>
      </c>
      <c r="B13" s="69" t="s">
        <v>66</v>
      </c>
    </row>
    <row r="14" spans="1:2" x14ac:dyDescent="0.25">
      <c r="A14" s="71">
        <v>41564</v>
      </c>
      <c r="B14" s="69" t="s">
        <v>52</v>
      </c>
    </row>
    <row r="28" spans="1:1" x14ac:dyDescent="0.25">
      <c r="A28" s="70" t="s">
        <v>53</v>
      </c>
    </row>
    <row r="29" spans="1:1" x14ac:dyDescent="0.25">
      <c r="A29" s="69" t="s">
        <v>54</v>
      </c>
    </row>
    <row r="30" spans="1:1" x14ac:dyDescent="0.25">
      <c r="A30" s="69" t="s">
        <v>55</v>
      </c>
    </row>
    <row r="31" spans="1:1" x14ac:dyDescent="0.25">
      <c r="A31" s="69" t="s">
        <v>56</v>
      </c>
    </row>
    <row r="32" spans="1:1" x14ac:dyDescent="0.25">
      <c r="A32" s="69" t="s">
        <v>57</v>
      </c>
    </row>
    <row r="33" spans="1:1" x14ac:dyDescent="0.25">
      <c r="A33" s="69" t="s">
        <v>58</v>
      </c>
    </row>
    <row r="34" spans="1:1" x14ac:dyDescent="0.25">
      <c r="A34" s="69" t="s">
        <v>59</v>
      </c>
    </row>
    <row r="35" spans="1:1" x14ac:dyDescent="0.25">
      <c r="A35" s="69" t="s">
        <v>60</v>
      </c>
    </row>
  </sheetData>
  <phoneticPr fontId="19"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2"/>
  <sheetViews>
    <sheetView showGridLines="0" tabSelected="1" showRuler="0" view="pageLayout" topLeftCell="A32" zoomScaleNormal="55" zoomScaleSheetLayoutView="100" workbookViewId="0">
      <selection activeCell="D32" sqref="D32"/>
    </sheetView>
  </sheetViews>
  <sheetFormatPr defaultColWidth="0" defaultRowHeight="13.2" x14ac:dyDescent="0.25"/>
  <cols>
    <col min="1" max="1" width="1.33203125" style="38" customWidth="1"/>
    <col min="2" max="2" width="4.88671875" style="50" customWidth="1"/>
    <col min="3" max="3" width="19.88671875" style="38" customWidth="1"/>
    <col min="4" max="4" width="62.44140625" style="51" customWidth="1"/>
    <col min="5" max="8" width="6.5546875" style="51" customWidth="1"/>
    <col min="9" max="9" width="7.109375" style="51" customWidth="1"/>
    <col min="10" max="10" width="13.6640625" style="51" bestFit="1" customWidth="1"/>
    <col min="11" max="12" width="5.6640625" style="51" customWidth="1"/>
    <col min="13" max="13" width="12.88671875" style="52" customWidth="1"/>
    <col min="14" max="14" width="16" style="53" customWidth="1"/>
    <col min="15" max="15" width="1" style="38" hidden="1" customWidth="1"/>
    <col min="16" max="27" width="0" style="38" hidden="1" customWidth="1"/>
    <col min="28" max="16384" width="9.109375" style="38" hidden="1"/>
  </cols>
  <sheetData>
    <row r="1" spans="1:27" s="8" customFormat="1" ht="6" customHeight="1" thickBot="1" x14ac:dyDescent="0.3">
      <c r="A1" s="1"/>
      <c r="B1" s="2"/>
      <c r="C1" s="3"/>
      <c r="D1" s="4"/>
      <c r="E1" s="4"/>
      <c r="F1" s="4"/>
      <c r="G1" s="4"/>
      <c r="H1" s="4"/>
      <c r="I1" s="4"/>
      <c r="J1" s="4"/>
      <c r="K1" s="4"/>
      <c r="L1" s="4"/>
      <c r="M1" s="5"/>
      <c r="N1" s="6"/>
      <c r="O1" s="7"/>
    </row>
    <row r="2" spans="1:27" s="8" customFormat="1" ht="16.5" customHeight="1" thickBot="1" x14ac:dyDescent="0.3">
      <c r="A2" s="9"/>
      <c r="B2" s="10" t="s">
        <v>0</v>
      </c>
      <c r="C2" s="11"/>
      <c r="D2" s="12"/>
      <c r="E2" s="158" t="s">
        <v>1</v>
      </c>
      <c r="F2" s="159"/>
      <c r="G2" s="160"/>
      <c r="H2" s="178" t="s">
        <v>72</v>
      </c>
      <c r="I2" s="179"/>
      <c r="J2" s="180"/>
      <c r="M2" s="105" t="s">
        <v>2</v>
      </c>
      <c r="N2" s="161"/>
      <c r="O2" s="14"/>
      <c r="P2" s="15"/>
      <c r="Q2" s="15"/>
      <c r="R2" s="15"/>
      <c r="S2" s="15"/>
      <c r="T2" s="15"/>
      <c r="U2" s="15"/>
      <c r="V2" s="15"/>
      <c r="W2" s="15"/>
      <c r="X2" s="15"/>
      <c r="Y2" s="15"/>
      <c r="Z2" s="15"/>
      <c r="AA2" s="15"/>
    </row>
    <row r="3" spans="1:27" s="8" customFormat="1" ht="3" customHeight="1" thickBot="1" x14ac:dyDescent="0.3">
      <c r="A3" s="9"/>
      <c r="B3" s="16"/>
      <c r="C3" s="11"/>
      <c r="D3" s="12"/>
      <c r="E3" s="12"/>
      <c r="F3" s="12"/>
      <c r="G3" s="12"/>
      <c r="H3" s="12"/>
      <c r="I3" s="12"/>
      <c r="J3" s="12"/>
      <c r="K3" s="12"/>
      <c r="L3" s="12"/>
      <c r="M3" s="162"/>
      <c r="N3" s="163"/>
      <c r="O3" s="18"/>
      <c r="P3" s="19"/>
      <c r="Q3" s="19"/>
      <c r="R3" s="15"/>
      <c r="S3" s="15"/>
      <c r="T3" s="19"/>
      <c r="U3" s="15"/>
      <c r="V3" s="15"/>
      <c r="W3" s="15"/>
      <c r="X3" s="15"/>
      <c r="Y3" s="15"/>
      <c r="Z3" s="15"/>
      <c r="AA3" s="15"/>
    </row>
    <row r="4" spans="1:27" s="8" customFormat="1" ht="12.75" customHeight="1" x14ac:dyDescent="0.25">
      <c r="A4" s="9"/>
      <c r="B4" s="107" t="s">
        <v>3</v>
      </c>
      <c r="C4" s="108"/>
      <c r="D4" s="122" t="s">
        <v>67</v>
      </c>
      <c r="E4" s="123"/>
      <c r="F4" s="123"/>
      <c r="G4" s="123"/>
      <c r="H4" s="123"/>
      <c r="I4" s="123"/>
      <c r="J4" s="123"/>
      <c r="K4" s="123"/>
      <c r="L4" s="124"/>
      <c r="M4" s="20" t="s">
        <v>4</v>
      </c>
      <c r="N4" s="21" t="s">
        <v>110</v>
      </c>
      <c r="O4" s="22"/>
      <c r="P4" s="15"/>
      <c r="Q4" s="15"/>
      <c r="R4" s="15"/>
      <c r="S4" s="15"/>
      <c r="T4" s="15"/>
      <c r="U4" s="15"/>
      <c r="V4" s="15"/>
      <c r="W4" s="15"/>
      <c r="X4" s="15"/>
      <c r="Y4" s="15"/>
      <c r="Z4" s="15"/>
      <c r="AA4" s="15"/>
    </row>
    <row r="5" spans="1:27" s="8" customFormat="1" ht="12.75" customHeight="1" x14ac:dyDescent="0.25">
      <c r="A5" s="9"/>
      <c r="B5" s="109" t="s">
        <v>5</v>
      </c>
      <c r="C5" s="110"/>
      <c r="D5" s="245" t="s">
        <v>111</v>
      </c>
      <c r="E5" s="246"/>
      <c r="F5" s="246"/>
      <c r="G5" s="246"/>
      <c r="H5" s="246"/>
      <c r="I5" s="246"/>
      <c r="J5" s="246"/>
      <c r="K5" s="246"/>
      <c r="L5" s="247"/>
      <c r="M5" s="23" t="s">
        <v>6</v>
      </c>
      <c r="N5" s="24" t="s">
        <v>108</v>
      </c>
      <c r="O5" s="22"/>
      <c r="P5" s="15"/>
      <c r="Q5" s="15"/>
      <c r="R5" s="15"/>
      <c r="S5" s="15"/>
      <c r="T5" s="15"/>
      <c r="U5" s="15"/>
      <c r="V5" s="15"/>
      <c r="W5" s="15"/>
      <c r="X5" s="15"/>
      <c r="Y5" s="15"/>
      <c r="Z5" s="15"/>
      <c r="AA5" s="15"/>
    </row>
    <row r="6" spans="1:27" s="8" customFormat="1" ht="13.5" customHeight="1" thickBot="1" x14ac:dyDescent="0.3">
      <c r="A6" s="9"/>
      <c r="B6" s="111"/>
      <c r="C6" s="112"/>
      <c r="D6" s="248"/>
      <c r="E6" s="249"/>
      <c r="F6" s="249"/>
      <c r="G6" s="249"/>
      <c r="H6" s="249"/>
      <c r="I6" s="249"/>
      <c r="J6" s="249"/>
      <c r="K6" s="249"/>
      <c r="L6" s="250"/>
      <c r="M6" s="25" t="s">
        <v>7</v>
      </c>
      <c r="N6" s="26" t="s">
        <v>8</v>
      </c>
      <c r="O6" s="22"/>
      <c r="P6" s="15"/>
      <c r="Q6" s="15"/>
      <c r="R6" s="15"/>
      <c r="S6" s="15"/>
      <c r="T6" s="15"/>
      <c r="U6" s="15"/>
      <c r="V6" s="15"/>
      <c r="W6" s="15"/>
      <c r="X6" s="15"/>
      <c r="Y6" s="15"/>
      <c r="Z6" s="15"/>
      <c r="AA6" s="15"/>
    </row>
    <row r="7" spans="1:27" s="8" customFormat="1" ht="3" customHeight="1" thickBot="1" x14ac:dyDescent="0.3">
      <c r="A7" s="9"/>
      <c r="B7" s="27"/>
      <c r="C7" s="28"/>
      <c r="D7" s="29"/>
      <c r="E7" s="30"/>
      <c r="F7" s="31"/>
      <c r="G7" s="31"/>
      <c r="H7" s="31"/>
      <c r="I7" s="31"/>
      <c r="J7" s="31"/>
      <c r="K7" s="31"/>
      <c r="L7" s="31"/>
      <c r="M7" s="31"/>
      <c r="N7" s="32"/>
      <c r="O7" s="22"/>
      <c r="P7" s="15"/>
      <c r="Q7" s="15"/>
      <c r="R7" s="15"/>
      <c r="S7" s="15"/>
      <c r="T7" s="15"/>
      <c r="U7" s="15"/>
      <c r="V7" s="15"/>
      <c r="W7" s="15"/>
      <c r="X7" s="15"/>
      <c r="Y7" s="15"/>
      <c r="Z7" s="15"/>
      <c r="AA7" s="15"/>
    </row>
    <row r="8" spans="1:27" s="8" customFormat="1" ht="12.75" customHeight="1" x14ac:dyDescent="0.25">
      <c r="A8" s="9"/>
      <c r="B8" s="105" t="s">
        <v>9</v>
      </c>
      <c r="C8" s="106"/>
      <c r="D8" s="13" t="s">
        <v>10</v>
      </c>
      <c r="E8" s="117" t="s">
        <v>11</v>
      </c>
      <c r="F8" s="118"/>
      <c r="G8" s="118"/>
      <c r="H8" s="118"/>
      <c r="I8" s="118"/>
      <c r="J8" s="118"/>
      <c r="K8" s="118"/>
      <c r="L8" s="118"/>
      <c r="M8" s="118"/>
      <c r="N8" s="119"/>
      <c r="O8" s="18"/>
      <c r="Q8" s="125"/>
      <c r="R8" s="125"/>
      <c r="S8" s="125"/>
      <c r="T8" s="125"/>
      <c r="U8" s="125"/>
      <c r="V8" s="125"/>
      <c r="W8" s="125"/>
      <c r="X8" s="125"/>
      <c r="Y8" s="33"/>
      <c r="Z8" s="15"/>
    </row>
    <row r="9" spans="1:27" s="8" customFormat="1" ht="12.75" customHeight="1" x14ac:dyDescent="0.25">
      <c r="A9" s="9"/>
      <c r="B9" s="17"/>
      <c r="C9" s="33"/>
      <c r="D9" s="17"/>
      <c r="E9" s="120" t="s">
        <v>12</v>
      </c>
      <c r="F9" s="141"/>
      <c r="G9" s="141"/>
      <c r="H9" s="141"/>
      <c r="I9" s="141"/>
      <c r="J9" s="121"/>
      <c r="K9" s="120" t="s">
        <v>13</v>
      </c>
      <c r="L9" s="121"/>
      <c r="M9" s="34" t="s">
        <v>14</v>
      </c>
      <c r="N9" s="35" t="s">
        <v>15</v>
      </c>
      <c r="O9" s="18"/>
      <c r="Q9" s="33"/>
      <c r="R9" s="33"/>
      <c r="S9" s="33"/>
      <c r="T9" s="33"/>
      <c r="U9" s="33"/>
      <c r="V9" s="33"/>
      <c r="W9" s="33"/>
      <c r="X9" s="33"/>
      <c r="Y9" s="33"/>
      <c r="Z9" s="15"/>
    </row>
    <row r="10" spans="1:27" s="8" customFormat="1" ht="24.6" thickBot="1" x14ac:dyDescent="0.3">
      <c r="A10" s="9"/>
      <c r="B10" s="59"/>
      <c r="C10" s="60"/>
      <c r="D10" s="59"/>
      <c r="E10" s="115"/>
      <c r="F10" s="142"/>
      <c r="G10" s="142"/>
      <c r="H10" s="142"/>
      <c r="I10" s="142"/>
      <c r="J10" s="116"/>
      <c r="K10" s="115"/>
      <c r="L10" s="116"/>
      <c r="M10" s="61" t="s">
        <v>16</v>
      </c>
      <c r="N10" s="62" t="s">
        <v>17</v>
      </c>
      <c r="O10" s="18"/>
      <c r="Q10" s="125"/>
      <c r="R10" s="125"/>
      <c r="S10" s="125"/>
      <c r="T10" s="125"/>
      <c r="U10" s="125"/>
      <c r="V10" s="125"/>
      <c r="W10" s="125"/>
      <c r="X10" s="125"/>
      <c r="Y10" s="33"/>
      <c r="Z10" s="15"/>
    </row>
    <row r="11" spans="1:27" x14ac:dyDescent="0.25">
      <c r="A11" s="36"/>
      <c r="B11" s="100" t="s">
        <v>18</v>
      </c>
      <c r="C11" s="98" t="s">
        <v>45</v>
      </c>
      <c r="D11" s="234" t="s">
        <v>112</v>
      </c>
      <c r="E11" s="113" t="s">
        <v>19</v>
      </c>
      <c r="F11" s="113"/>
      <c r="G11" s="113"/>
      <c r="H11" s="113"/>
      <c r="I11" s="114"/>
      <c r="J11" s="88"/>
      <c r="K11" s="135" t="s">
        <v>69</v>
      </c>
      <c r="L11" s="136"/>
      <c r="M11" s="139">
        <f>13214.755394*1000</f>
        <v>13214755.393999999</v>
      </c>
      <c r="N11" s="129"/>
      <c r="O11" s="37"/>
      <c r="Q11" s="39"/>
      <c r="R11" s="39"/>
      <c r="S11" s="39"/>
      <c r="T11" s="39"/>
      <c r="U11" s="39"/>
      <c r="V11" s="39"/>
      <c r="W11" s="39"/>
      <c r="X11" s="39"/>
      <c r="Y11" s="39"/>
      <c r="Z11" s="39"/>
    </row>
    <row r="12" spans="1:27" x14ac:dyDescent="0.25">
      <c r="A12" s="36"/>
      <c r="B12" s="100"/>
      <c r="C12" s="99"/>
      <c r="D12" s="102"/>
      <c r="E12" s="126" t="s">
        <v>20</v>
      </c>
      <c r="F12" s="127"/>
      <c r="G12" s="127"/>
      <c r="H12" s="127"/>
      <c r="I12" s="127"/>
      <c r="J12" s="128"/>
      <c r="K12" s="135"/>
      <c r="L12" s="136"/>
      <c r="M12" s="140"/>
      <c r="N12" s="129"/>
      <c r="O12" s="37"/>
      <c r="Q12" s="39"/>
      <c r="R12" s="39"/>
      <c r="S12" s="39"/>
      <c r="T12" s="39"/>
      <c r="U12" s="39"/>
      <c r="V12" s="39"/>
      <c r="W12" s="39"/>
      <c r="X12" s="39"/>
      <c r="Y12" s="39"/>
      <c r="Z12" s="39"/>
    </row>
    <row r="13" spans="1:27" x14ac:dyDescent="0.25">
      <c r="A13" s="36"/>
      <c r="B13" s="100"/>
      <c r="C13" s="99"/>
      <c r="D13" s="102"/>
      <c r="E13" s="148" t="s">
        <v>21</v>
      </c>
      <c r="F13" s="144"/>
      <c r="G13" s="143" t="s">
        <v>22</v>
      </c>
      <c r="H13" s="144"/>
      <c r="I13" s="144" t="s">
        <v>23</v>
      </c>
      <c r="J13" s="145"/>
      <c r="K13" s="135"/>
      <c r="L13" s="136"/>
      <c r="M13" s="140"/>
      <c r="N13" s="129"/>
      <c r="O13" s="37"/>
    </row>
    <row r="14" spans="1:27" ht="50.4" customHeight="1" thickBot="1" x14ac:dyDescent="0.3">
      <c r="A14" s="36"/>
      <c r="B14" s="100"/>
      <c r="C14" s="99"/>
      <c r="D14" s="103"/>
      <c r="E14" s="131"/>
      <c r="F14" s="132"/>
      <c r="G14" s="133"/>
      <c r="H14" s="134"/>
      <c r="I14" s="133"/>
      <c r="J14" s="146"/>
      <c r="K14" s="137"/>
      <c r="L14" s="138"/>
      <c r="M14" s="140"/>
      <c r="N14" s="130"/>
      <c r="O14" s="37"/>
    </row>
    <row r="15" spans="1:27" ht="159.6" customHeight="1" thickTop="1" x14ac:dyDescent="0.25">
      <c r="A15" s="36"/>
      <c r="B15" s="100"/>
      <c r="C15" s="67" t="s">
        <v>47</v>
      </c>
      <c r="D15" s="235" t="s">
        <v>95</v>
      </c>
      <c r="E15" s="147" t="s">
        <v>76</v>
      </c>
      <c r="F15" s="147"/>
      <c r="G15" s="147"/>
      <c r="H15" s="147"/>
      <c r="I15" s="147"/>
      <c r="J15" s="147"/>
      <c r="K15" s="236" t="s">
        <v>77</v>
      </c>
      <c r="L15" s="147"/>
      <c r="M15" s="40" t="s">
        <v>69</v>
      </c>
      <c r="N15" s="76"/>
      <c r="O15" s="37"/>
    </row>
    <row r="16" spans="1:27" ht="78.599999999999994" customHeight="1" x14ac:dyDescent="0.25">
      <c r="A16" s="36"/>
      <c r="B16" s="100"/>
      <c r="C16" s="67" t="s">
        <v>25</v>
      </c>
      <c r="D16" s="235" t="s">
        <v>96</v>
      </c>
      <c r="E16" s="147" t="s">
        <v>69</v>
      </c>
      <c r="F16" s="147"/>
      <c r="G16" s="147"/>
      <c r="H16" s="147"/>
      <c r="I16" s="147"/>
      <c r="J16" s="147"/>
      <c r="K16" s="147" t="s">
        <v>77</v>
      </c>
      <c r="L16" s="147"/>
      <c r="M16" s="41" t="s">
        <v>69</v>
      </c>
      <c r="N16" s="76"/>
      <c r="O16" s="37"/>
    </row>
    <row r="17" spans="1:15" ht="131.4" customHeight="1" thickBot="1" x14ac:dyDescent="0.3">
      <c r="A17" s="36"/>
      <c r="B17" s="101"/>
      <c r="C17" s="54" t="s">
        <v>27</v>
      </c>
      <c r="D17" s="237" t="s">
        <v>113</v>
      </c>
      <c r="E17" s="238" t="s">
        <v>97</v>
      </c>
      <c r="F17" s="171"/>
      <c r="G17" s="171"/>
      <c r="H17" s="171"/>
      <c r="I17" s="171"/>
      <c r="J17" s="172"/>
      <c r="K17" s="155" t="s">
        <v>69</v>
      </c>
      <c r="L17" s="155"/>
      <c r="M17" s="73" t="s">
        <v>70</v>
      </c>
      <c r="N17" s="77"/>
      <c r="O17" s="37"/>
    </row>
    <row r="18" spans="1:15" ht="68.400000000000006" customHeight="1" x14ac:dyDescent="0.25">
      <c r="A18" s="36"/>
      <c r="B18" s="95" t="s">
        <v>43</v>
      </c>
      <c r="C18" s="55" t="s">
        <v>28</v>
      </c>
      <c r="D18" s="191" t="s">
        <v>98</v>
      </c>
      <c r="E18" s="192" t="s">
        <v>80</v>
      </c>
      <c r="F18" s="193"/>
      <c r="G18" s="193"/>
      <c r="H18" s="193"/>
      <c r="I18" s="193"/>
      <c r="J18" s="194"/>
      <c r="K18" s="195" t="s">
        <v>77</v>
      </c>
      <c r="L18" s="196"/>
      <c r="M18" s="197">
        <v>6075704</v>
      </c>
      <c r="N18" s="78"/>
      <c r="O18" s="37"/>
    </row>
    <row r="19" spans="1:15" ht="190.2" customHeight="1" thickBot="1" x14ac:dyDescent="0.3">
      <c r="A19" s="36"/>
      <c r="B19" s="96"/>
      <c r="C19" s="56" t="s">
        <v>29</v>
      </c>
      <c r="D19" s="198" t="s">
        <v>99</v>
      </c>
      <c r="E19" s="199" t="s">
        <v>82</v>
      </c>
      <c r="F19" s="200"/>
      <c r="G19" s="200"/>
      <c r="H19" s="200"/>
      <c r="I19" s="200"/>
      <c r="J19" s="201"/>
      <c r="K19" s="202" t="s">
        <v>69</v>
      </c>
      <c r="L19" s="203"/>
      <c r="M19" s="204" t="s">
        <v>83</v>
      </c>
      <c r="N19" s="79"/>
      <c r="O19" s="37"/>
    </row>
    <row r="20" spans="1:15" ht="48.6" customHeight="1" thickTop="1" x14ac:dyDescent="0.25">
      <c r="A20" s="36"/>
      <c r="B20" s="96"/>
      <c r="C20" s="104" t="s">
        <v>30</v>
      </c>
      <c r="D20" s="205" t="s">
        <v>100</v>
      </c>
      <c r="E20" s="156" t="s">
        <v>84</v>
      </c>
      <c r="F20" s="157"/>
      <c r="G20" s="157"/>
      <c r="H20" s="157"/>
      <c r="I20" s="157"/>
      <c r="J20" s="206">
        <v>-108559</v>
      </c>
      <c r="K20" s="207" t="s">
        <v>69</v>
      </c>
      <c r="L20" s="208"/>
      <c r="M20" s="209">
        <v>4684090</v>
      </c>
      <c r="N20" s="224"/>
      <c r="O20" s="37"/>
    </row>
    <row r="21" spans="1:15" ht="42.6" customHeight="1" x14ac:dyDescent="0.25">
      <c r="A21" s="36"/>
      <c r="B21" s="96"/>
      <c r="C21" s="226"/>
      <c r="D21" s="227"/>
      <c r="E21" s="228" t="s">
        <v>85</v>
      </c>
      <c r="F21" s="229"/>
      <c r="G21" s="229"/>
      <c r="H21" s="229"/>
      <c r="I21" s="229"/>
      <c r="J21" s="210">
        <v>-487</v>
      </c>
      <c r="K21" s="230"/>
      <c r="L21" s="231"/>
      <c r="M21" s="232"/>
      <c r="N21" s="225"/>
      <c r="O21" s="37"/>
    </row>
    <row r="22" spans="1:15" ht="138" customHeight="1" x14ac:dyDescent="0.25">
      <c r="A22" s="36"/>
      <c r="B22" s="212"/>
      <c r="C22" s="54" t="s">
        <v>31</v>
      </c>
      <c r="D22" s="92" t="s">
        <v>86</v>
      </c>
      <c r="E22" s="233" t="s">
        <v>81</v>
      </c>
      <c r="F22" s="233"/>
      <c r="G22" s="233"/>
      <c r="H22" s="233"/>
      <c r="I22" s="233"/>
      <c r="J22" s="233"/>
      <c r="K22" s="211" t="s">
        <v>87</v>
      </c>
      <c r="L22" s="211"/>
      <c r="M22" s="54" t="s">
        <v>81</v>
      </c>
      <c r="N22" s="80"/>
      <c r="O22" s="37"/>
    </row>
    <row r="23" spans="1:15" x14ac:dyDescent="0.25">
      <c r="A23" s="36"/>
      <c r="B23" s="96"/>
      <c r="C23" s="57" t="s">
        <v>32</v>
      </c>
      <c r="D23" s="90" t="s">
        <v>68</v>
      </c>
      <c r="E23" s="169" t="s">
        <v>69</v>
      </c>
      <c r="F23" s="190"/>
      <c r="G23" s="190"/>
      <c r="H23" s="190"/>
      <c r="I23" s="190"/>
      <c r="J23" s="170"/>
      <c r="K23" s="169" t="s">
        <v>69</v>
      </c>
      <c r="L23" s="170"/>
      <c r="M23" s="242" t="s">
        <v>69</v>
      </c>
      <c r="N23" s="80"/>
      <c r="O23" s="37"/>
    </row>
    <row r="24" spans="1:15" ht="334.2" customHeight="1" x14ac:dyDescent="0.25">
      <c r="A24" s="36"/>
      <c r="B24" s="96"/>
      <c r="C24" s="57" t="s">
        <v>64</v>
      </c>
      <c r="D24" s="215" t="s">
        <v>114</v>
      </c>
      <c r="E24" s="211" t="s">
        <v>88</v>
      </c>
      <c r="F24" s="211"/>
      <c r="G24" s="211"/>
      <c r="H24" s="211"/>
      <c r="I24" s="211"/>
      <c r="J24" s="211"/>
      <c r="K24" s="213" t="s">
        <v>89</v>
      </c>
      <c r="L24" s="214"/>
      <c r="M24" s="216" t="s">
        <v>81</v>
      </c>
      <c r="N24" s="80"/>
      <c r="O24" s="37"/>
    </row>
    <row r="25" spans="1:15" ht="82.8" customHeight="1" x14ac:dyDescent="0.25">
      <c r="A25" s="36"/>
      <c r="B25" s="96"/>
      <c r="C25" s="57" t="s">
        <v>33</v>
      </c>
      <c r="D25" s="217" t="s">
        <v>90</v>
      </c>
      <c r="E25" s="211" t="s">
        <v>81</v>
      </c>
      <c r="F25" s="211"/>
      <c r="G25" s="211"/>
      <c r="H25" s="211"/>
      <c r="I25" s="211"/>
      <c r="J25" s="211"/>
      <c r="K25" s="213" t="s">
        <v>91</v>
      </c>
      <c r="L25" s="214"/>
      <c r="M25" s="216" t="s">
        <v>81</v>
      </c>
      <c r="N25" s="80"/>
      <c r="O25" s="37"/>
    </row>
    <row r="26" spans="1:15" ht="99.6" customHeight="1" thickBot="1" x14ac:dyDescent="0.3">
      <c r="A26" s="36"/>
      <c r="B26" s="97"/>
      <c r="C26" s="58" t="s">
        <v>34</v>
      </c>
      <c r="D26" s="218" t="s">
        <v>92</v>
      </c>
      <c r="E26" s="219"/>
      <c r="F26" s="219"/>
      <c r="G26" s="219"/>
      <c r="H26" s="219"/>
      <c r="I26" s="219"/>
      <c r="J26" s="219"/>
      <c r="K26" s="220" t="s">
        <v>93</v>
      </c>
      <c r="L26" s="221"/>
      <c r="M26" s="222" t="s">
        <v>94</v>
      </c>
      <c r="N26" s="81"/>
      <c r="O26" s="37"/>
    </row>
    <row r="27" spans="1:15" x14ac:dyDescent="0.25">
      <c r="A27" s="36"/>
      <c r="B27" s="183" t="s">
        <v>35</v>
      </c>
      <c r="C27" s="186" t="s">
        <v>46</v>
      </c>
      <c r="D27" s="239" t="s">
        <v>101</v>
      </c>
      <c r="E27" s="149" t="s">
        <v>19</v>
      </c>
      <c r="F27" s="150"/>
      <c r="G27" s="150"/>
      <c r="H27" s="150"/>
      <c r="I27" s="151"/>
      <c r="J27" s="89"/>
      <c r="K27" s="175" t="s">
        <v>69</v>
      </c>
      <c r="L27" s="176"/>
      <c r="M27" s="167">
        <f>29517.5377249999*1000</f>
        <v>29517537.724999901</v>
      </c>
      <c r="N27" s="164"/>
      <c r="O27" s="37"/>
    </row>
    <row r="28" spans="1:15" x14ac:dyDescent="0.25">
      <c r="A28" s="36"/>
      <c r="B28" s="184"/>
      <c r="C28" s="187"/>
      <c r="D28" s="188"/>
      <c r="E28" s="154" t="s">
        <v>20</v>
      </c>
      <c r="F28" s="127"/>
      <c r="G28" s="127"/>
      <c r="H28" s="127"/>
      <c r="I28" s="127"/>
      <c r="J28" s="128"/>
      <c r="K28" s="177"/>
      <c r="L28" s="147"/>
      <c r="M28" s="168"/>
      <c r="N28" s="165"/>
      <c r="O28" s="37"/>
    </row>
    <row r="29" spans="1:15" x14ac:dyDescent="0.25">
      <c r="A29" s="36"/>
      <c r="B29" s="184"/>
      <c r="C29" s="187"/>
      <c r="D29" s="188"/>
      <c r="E29" s="152" t="s">
        <v>21</v>
      </c>
      <c r="F29" s="144"/>
      <c r="G29" s="143" t="s">
        <v>22</v>
      </c>
      <c r="H29" s="144"/>
      <c r="I29" s="144" t="s">
        <v>23</v>
      </c>
      <c r="J29" s="145"/>
      <c r="K29" s="177"/>
      <c r="L29" s="147"/>
      <c r="M29" s="168"/>
      <c r="N29" s="165"/>
      <c r="O29" s="37"/>
    </row>
    <row r="30" spans="1:15" ht="59.4" customHeight="1" thickBot="1" x14ac:dyDescent="0.3">
      <c r="A30" s="36"/>
      <c r="B30" s="184"/>
      <c r="C30" s="187"/>
      <c r="D30" s="189"/>
      <c r="E30" s="131"/>
      <c r="F30" s="132"/>
      <c r="G30" s="133"/>
      <c r="H30" s="134"/>
      <c r="I30" s="133"/>
      <c r="J30" s="166"/>
      <c r="K30" s="177"/>
      <c r="L30" s="147"/>
      <c r="M30" s="168"/>
      <c r="N30" s="165"/>
      <c r="O30" s="37"/>
    </row>
    <row r="31" spans="1:15" ht="69.599999999999994" customHeight="1" thickTop="1" x14ac:dyDescent="0.25">
      <c r="A31" s="36"/>
      <c r="B31" s="184"/>
      <c r="C31" s="63" t="s">
        <v>48</v>
      </c>
      <c r="D31" s="223" t="s">
        <v>106</v>
      </c>
      <c r="E31" s="147" t="s">
        <v>69</v>
      </c>
      <c r="F31" s="147"/>
      <c r="G31" s="147"/>
      <c r="H31" s="147"/>
      <c r="I31" s="147"/>
      <c r="J31" s="147"/>
      <c r="K31" s="147" t="s">
        <v>77</v>
      </c>
      <c r="L31" s="147"/>
      <c r="M31" s="40" t="s">
        <v>69</v>
      </c>
      <c r="N31" s="76"/>
      <c r="O31" s="37"/>
    </row>
    <row r="32" spans="1:15" ht="205.8" customHeight="1" x14ac:dyDescent="0.25">
      <c r="A32" s="36"/>
      <c r="B32" s="184"/>
      <c r="C32" s="63" t="s">
        <v>36</v>
      </c>
      <c r="D32" s="240" t="s">
        <v>115</v>
      </c>
      <c r="E32" s="241"/>
      <c r="F32" s="190"/>
      <c r="G32" s="190"/>
      <c r="H32" s="190"/>
      <c r="I32" s="190"/>
      <c r="J32" s="170"/>
      <c r="K32" s="236" t="s">
        <v>77</v>
      </c>
      <c r="L32" s="147"/>
      <c r="M32" s="91">
        <v>2042000</v>
      </c>
      <c r="N32" s="76"/>
      <c r="O32" s="37"/>
    </row>
    <row r="33" spans="1:15" ht="53.4" customHeight="1" x14ac:dyDescent="0.25">
      <c r="A33" s="36"/>
      <c r="B33" s="184"/>
      <c r="C33" s="63" t="s">
        <v>26</v>
      </c>
      <c r="D33" s="223" t="s">
        <v>107</v>
      </c>
      <c r="E33" s="241" t="s">
        <v>69</v>
      </c>
      <c r="F33" s="190"/>
      <c r="G33" s="190"/>
      <c r="H33" s="190"/>
      <c r="I33" s="190"/>
      <c r="J33" s="170"/>
      <c r="K33" s="244" t="s">
        <v>78</v>
      </c>
      <c r="L33" s="170"/>
      <c r="M33" s="242" t="s">
        <v>69</v>
      </c>
      <c r="N33" s="76"/>
      <c r="O33" s="37"/>
    </row>
    <row r="34" spans="1:15" ht="78" customHeight="1" x14ac:dyDescent="0.25">
      <c r="A34" s="36"/>
      <c r="B34" s="184"/>
      <c r="C34" s="63" t="s">
        <v>37</v>
      </c>
      <c r="D34" s="223" t="s">
        <v>103</v>
      </c>
      <c r="E34" s="147" t="s">
        <v>79</v>
      </c>
      <c r="F34" s="147"/>
      <c r="G34" s="147"/>
      <c r="H34" s="147"/>
      <c r="I34" s="147"/>
      <c r="J34" s="147"/>
      <c r="K34" s="236" t="s">
        <v>102</v>
      </c>
      <c r="L34" s="147"/>
      <c r="M34" s="75">
        <f>5601*1000</f>
        <v>5601000</v>
      </c>
      <c r="N34" s="82"/>
      <c r="O34" s="37"/>
    </row>
    <row r="35" spans="1:15" x14ac:dyDescent="0.25">
      <c r="A35" s="36"/>
      <c r="B35" s="184"/>
      <c r="C35" s="64" t="s">
        <v>38</v>
      </c>
      <c r="D35" s="74" t="s">
        <v>68</v>
      </c>
      <c r="E35" s="147" t="s">
        <v>69</v>
      </c>
      <c r="F35" s="147"/>
      <c r="G35" s="147"/>
      <c r="H35" s="147"/>
      <c r="I35" s="147"/>
      <c r="J35" s="147"/>
      <c r="K35" s="147" t="s">
        <v>69</v>
      </c>
      <c r="L35" s="147"/>
      <c r="M35" s="40"/>
      <c r="N35" s="82"/>
      <c r="O35" s="37"/>
    </row>
    <row r="36" spans="1:15" ht="54" customHeight="1" x14ac:dyDescent="0.25">
      <c r="A36" s="36"/>
      <c r="B36" s="184"/>
      <c r="C36" s="64" t="s">
        <v>39</v>
      </c>
      <c r="D36" s="223" t="s">
        <v>116</v>
      </c>
      <c r="E36" s="147"/>
      <c r="F36" s="147"/>
      <c r="G36" s="147"/>
      <c r="H36" s="147"/>
      <c r="I36" s="147"/>
      <c r="J36" s="147"/>
      <c r="K36" s="236" t="s">
        <v>93</v>
      </c>
      <c r="L36" s="147"/>
      <c r="M36" s="40"/>
      <c r="N36" s="82"/>
      <c r="O36" s="37"/>
    </row>
    <row r="37" spans="1:15" ht="44.4" customHeight="1" x14ac:dyDescent="0.25">
      <c r="A37" s="36"/>
      <c r="B37" s="184"/>
      <c r="C37" s="64" t="s">
        <v>40</v>
      </c>
      <c r="D37" s="223" t="s">
        <v>104</v>
      </c>
      <c r="E37" s="147"/>
      <c r="F37" s="147"/>
      <c r="G37" s="147"/>
      <c r="H37" s="147"/>
      <c r="I37" s="147"/>
      <c r="J37" s="147"/>
      <c r="K37" s="236" t="s">
        <v>77</v>
      </c>
      <c r="L37" s="147"/>
      <c r="M37" s="40"/>
      <c r="N37" s="82"/>
      <c r="O37" s="37"/>
    </row>
    <row r="38" spans="1:15" ht="49.8" customHeight="1" x14ac:dyDescent="0.25">
      <c r="A38" s="36"/>
      <c r="B38" s="184"/>
      <c r="C38" s="64" t="s">
        <v>41</v>
      </c>
      <c r="D38" s="223" t="s">
        <v>105</v>
      </c>
      <c r="E38" s="147"/>
      <c r="F38" s="147"/>
      <c r="G38" s="147"/>
      <c r="H38" s="147"/>
      <c r="I38" s="147"/>
      <c r="J38" s="147"/>
      <c r="K38" s="236" t="s">
        <v>109</v>
      </c>
      <c r="L38" s="147"/>
      <c r="M38" s="40"/>
      <c r="N38" s="82"/>
      <c r="O38" s="37"/>
    </row>
    <row r="39" spans="1:15" ht="13.8" thickBot="1" x14ac:dyDescent="0.3">
      <c r="A39" s="36"/>
      <c r="B39" s="185"/>
      <c r="C39" s="65" t="s">
        <v>65</v>
      </c>
      <c r="D39" s="243" t="s">
        <v>68</v>
      </c>
      <c r="E39" s="153"/>
      <c r="F39" s="153"/>
      <c r="G39" s="153"/>
      <c r="H39" s="153"/>
      <c r="I39" s="153"/>
      <c r="J39" s="153"/>
      <c r="K39" s="174" t="s">
        <v>69</v>
      </c>
      <c r="L39" s="153"/>
      <c r="M39" s="42"/>
      <c r="N39" s="83"/>
      <c r="O39" s="37"/>
    </row>
    <row r="40" spans="1:15" ht="29.25" customHeight="1" x14ac:dyDescent="0.25">
      <c r="A40" s="36"/>
      <c r="B40" s="181" t="s">
        <v>42</v>
      </c>
      <c r="C40" s="66" t="s">
        <v>44</v>
      </c>
      <c r="D40" s="93" t="s">
        <v>73</v>
      </c>
      <c r="E40" s="173" t="s">
        <v>74</v>
      </c>
      <c r="F40" s="173"/>
      <c r="G40" s="173"/>
      <c r="H40" s="173"/>
      <c r="I40" s="173"/>
      <c r="J40" s="173"/>
      <c r="K40" s="173" t="s">
        <v>69</v>
      </c>
      <c r="L40" s="173"/>
      <c r="M40" s="87">
        <f>19076.5384810075*1000</f>
        <v>19076538.481007501</v>
      </c>
      <c r="N40" s="84"/>
      <c r="O40" s="37"/>
    </row>
    <row r="41" spans="1:15" ht="21" customHeight="1" thickBot="1" x14ac:dyDescent="0.3">
      <c r="A41" s="36"/>
      <c r="B41" s="182"/>
      <c r="C41" s="65" t="s">
        <v>24</v>
      </c>
      <c r="D41" s="94" t="s">
        <v>71</v>
      </c>
      <c r="E41" s="153" t="s">
        <v>75</v>
      </c>
      <c r="F41" s="153"/>
      <c r="G41" s="153"/>
      <c r="H41" s="153"/>
      <c r="I41" s="153"/>
      <c r="J41" s="153"/>
      <c r="K41" s="153" t="s">
        <v>69</v>
      </c>
      <c r="L41" s="153"/>
      <c r="M41" s="86">
        <f>-895.303823999985*1000</f>
        <v>-895303.823999985</v>
      </c>
      <c r="N41" s="85"/>
      <c r="O41" s="37"/>
    </row>
    <row r="42" spans="1:15" ht="4.5" customHeight="1" thickBot="1" x14ac:dyDescent="0.3">
      <c r="A42" s="43"/>
      <c r="B42" s="44"/>
      <c r="C42" s="45"/>
      <c r="D42" s="46"/>
      <c r="E42" s="46"/>
      <c r="F42" s="46"/>
      <c r="G42" s="46"/>
      <c r="H42" s="46"/>
      <c r="I42" s="46"/>
      <c r="J42" s="46"/>
      <c r="K42" s="46"/>
      <c r="L42" s="46"/>
      <c r="M42" s="47"/>
      <c r="N42" s="48"/>
      <c r="O42" s="49"/>
    </row>
  </sheetData>
  <mergeCells count="95">
    <mergeCell ref="H2:J2"/>
    <mergeCell ref="B40:B41"/>
    <mergeCell ref="B27:B39"/>
    <mergeCell ref="E37:J37"/>
    <mergeCell ref="E38:J38"/>
    <mergeCell ref="E41:J41"/>
    <mergeCell ref="E40:J40"/>
    <mergeCell ref="E36:J36"/>
    <mergeCell ref="E35:J35"/>
    <mergeCell ref="E34:J34"/>
    <mergeCell ref="E32:J32"/>
    <mergeCell ref="E39:J39"/>
    <mergeCell ref="C27:C30"/>
    <mergeCell ref="D27:D30"/>
    <mergeCell ref="I29:J29"/>
    <mergeCell ref="E33:J33"/>
    <mergeCell ref="K40:L40"/>
    <mergeCell ref="K32:L32"/>
    <mergeCell ref="K41:L41"/>
    <mergeCell ref="K23:L23"/>
    <mergeCell ref="K35:L35"/>
    <mergeCell ref="K33:L33"/>
    <mergeCell ref="K38:L38"/>
    <mergeCell ref="K36:L36"/>
    <mergeCell ref="K39:L39"/>
    <mergeCell ref="K31:L31"/>
    <mergeCell ref="K37:L37"/>
    <mergeCell ref="K34:L34"/>
    <mergeCell ref="K24:L24"/>
    <mergeCell ref="K25:L25"/>
    <mergeCell ref="K27:L30"/>
    <mergeCell ref="K26:L26"/>
    <mergeCell ref="E2:G2"/>
    <mergeCell ref="M2:N3"/>
    <mergeCell ref="K15:L15"/>
    <mergeCell ref="N27:N30"/>
    <mergeCell ref="E30:F30"/>
    <mergeCell ref="G30:H30"/>
    <mergeCell ref="I30:J30"/>
    <mergeCell ref="M27:M30"/>
    <mergeCell ref="N20:N21"/>
    <mergeCell ref="M20:M21"/>
    <mergeCell ref="K19:L19"/>
    <mergeCell ref="E17:J17"/>
    <mergeCell ref="E19:J19"/>
    <mergeCell ref="K22:L22"/>
    <mergeCell ref="K20:L21"/>
    <mergeCell ref="E16:J16"/>
    <mergeCell ref="K16:L16"/>
    <mergeCell ref="K18:L18"/>
    <mergeCell ref="K17:L17"/>
    <mergeCell ref="E22:J22"/>
    <mergeCell ref="E21:I21"/>
    <mergeCell ref="E20:I20"/>
    <mergeCell ref="E15:J15"/>
    <mergeCell ref="E13:F13"/>
    <mergeCell ref="E31:J31"/>
    <mergeCell ref="E27:I27"/>
    <mergeCell ref="E24:J24"/>
    <mergeCell ref="E29:F29"/>
    <mergeCell ref="G29:H29"/>
    <mergeCell ref="E18:J18"/>
    <mergeCell ref="E26:J26"/>
    <mergeCell ref="E25:J25"/>
    <mergeCell ref="E28:J28"/>
    <mergeCell ref="E23:J23"/>
    <mergeCell ref="S8:X8"/>
    <mergeCell ref="S10:X10"/>
    <mergeCell ref="E12:J12"/>
    <mergeCell ref="N11:N14"/>
    <mergeCell ref="E14:F14"/>
    <mergeCell ref="G14:H14"/>
    <mergeCell ref="K11:L14"/>
    <mergeCell ref="Q8:R8"/>
    <mergeCell ref="Q10:R10"/>
    <mergeCell ref="M11:M14"/>
    <mergeCell ref="E9:J10"/>
    <mergeCell ref="G13:H13"/>
    <mergeCell ref="I13:J13"/>
    <mergeCell ref="I14:J14"/>
    <mergeCell ref="B8:C8"/>
    <mergeCell ref="B4:C4"/>
    <mergeCell ref="B5:C6"/>
    <mergeCell ref="E11:I11"/>
    <mergeCell ref="D5:L6"/>
    <mergeCell ref="K10:L10"/>
    <mergeCell ref="E8:N8"/>
    <mergeCell ref="K9:L9"/>
    <mergeCell ref="D4:L4"/>
    <mergeCell ref="B18:B26"/>
    <mergeCell ref="C11:C14"/>
    <mergeCell ref="B11:B17"/>
    <mergeCell ref="D11:D14"/>
    <mergeCell ref="D20:D21"/>
    <mergeCell ref="C20:C21"/>
  </mergeCells>
  <phoneticPr fontId="19" type="noConversion"/>
  <pageMargins left="0.35433070866141736" right="0.74803149606299213" top="0.39370078740157483" bottom="0.39370078740157483" header="0.51181102362204722" footer="0.51181102362204722"/>
  <pageSetup paperSize="9" scale="2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1F570B5F0B6C4798D4F17539253D17" ma:contentTypeVersion="2" ma:contentTypeDescription="Create a new document." ma:contentTypeScope="" ma:versionID="7bfb47860db8ea95f438a7b176f1f73c">
  <xsd:schema xmlns:xsd="http://www.w3.org/2001/XMLSchema" xmlns:xs="http://www.w3.org/2001/XMLSchema" xmlns:p="http://schemas.microsoft.com/office/2006/metadata/properties" xmlns:ns2="bb310cba-596c-4978-88a1-55813b3f560b" targetNamespace="http://schemas.microsoft.com/office/2006/metadata/properties" ma:root="true" ma:fieldsID="4307df46b6daa70774edae5479a45152" ns2:_="">
    <xsd:import namespace="bb310cba-596c-4978-88a1-55813b3f560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10cba-596c-4978-88a1-55813b3f56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D1E8A8-7802-4050-B047-5E07C11A48CE}"/>
</file>

<file path=customXml/itemProps2.xml><?xml version="1.0" encoding="utf-8"?>
<ds:datastoreItem xmlns:ds="http://schemas.openxmlformats.org/officeDocument/2006/customXml" ds:itemID="{C4131B35-C7E5-4DB1-A5BA-53A99A1F6007}"/>
</file>

<file path=customXml/itemProps3.xml><?xml version="1.0" encoding="utf-8"?>
<ds:datastoreItem xmlns:ds="http://schemas.openxmlformats.org/officeDocument/2006/customXml" ds:itemID="{AC544E9D-B218-4C89-9856-E4C52C1927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vt:lpstr>
      <vt:lpstr>Template</vt:lpstr>
      <vt:lpstr>Template!Print_Area</vt:lpstr>
    </vt:vector>
  </TitlesOfParts>
  <Company>Department for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Chiang</dc:creator>
  <cp:lastModifiedBy>Baker, Ian</cp:lastModifiedBy>
  <cp:lastPrinted>2011-04-18T13:28:18Z</cp:lastPrinted>
  <dcterms:created xsi:type="dcterms:W3CDTF">2011-03-03T17:43:55Z</dcterms:created>
  <dcterms:modified xsi:type="dcterms:W3CDTF">2021-01-18T17:40:11Z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1576140198</vt:i4>
  </property>
  <property fmtid="{D5CDD505-2E9C-101B-9397-08002B2CF9AE}" pid="3" name="_NewReviewCycle">
    <vt:lpwstr/>
  </property>
  <property fmtid="{D5CDD505-2E9C-101B-9397-08002B2CF9AE}" pid="4" name="_EmailSubject">
    <vt:lpwstr>Appraisal Summary Table 110418.xls</vt:lpwstr>
  </property>
  <property fmtid="{D5CDD505-2E9C-101B-9397-08002B2CF9AE}" pid="5" name="_AuthorEmail">
    <vt:lpwstr>Robin.Cambery@dft.gsi.gov.uk</vt:lpwstr>
  </property>
  <property fmtid="{D5CDD505-2E9C-101B-9397-08002B2CF9AE}" pid="6" name="_AuthorEmailDisplayName">
    <vt:lpwstr>Robin Cambery</vt:lpwstr>
  </property>
  <property fmtid="{D5CDD505-2E9C-101B-9397-08002B2CF9AE}" pid="7" name="_PreviousAdHocReviewCycleID">
    <vt:i4>674454965</vt:i4>
  </property>
  <property fmtid="{D5CDD505-2E9C-101B-9397-08002B2CF9AE}" pid="8" name="_ReviewingToolsShownOnce">
    <vt:lpwstr/>
  </property>
  <property fmtid="{D5CDD505-2E9C-101B-9397-08002B2CF9AE}" pid="9" name="ContentTypeId">
    <vt:lpwstr>0x010100A41F570B5F0B6C4798D4F17539253D17</vt:lpwstr>
  </property>
</Properties>
</file>